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codeName="ThisWorkbook"/>
  <mc:AlternateContent xmlns:mc="http://schemas.openxmlformats.org/markup-compatibility/2006">
    <mc:Choice Requires="x15">
      <x15ac:absPath xmlns:x15ac="http://schemas.microsoft.com/office/spreadsheetml/2010/11/ac" url="G:\Branch-wide\RRA\RRA In Progress\2021 Annual Report\ADA Compliance Versions\"/>
    </mc:Choice>
  </mc:AlternateContent>
  <xr:revisionPtr revIDLastSave="0" documentId="13_ncr:1_{9C1FA0C2-A693-46CB-B0D4-B95B484CBB69}" xr6:coauthVersionLast="47" xr6:coauthVersionMax="47" xr10:uidLastSave="{00000000-0000-0000-0000-000000000000}"/>
  <workbookProtection workbookAlgorithmName="SHA-512" workbookHashValue="EYFitRQTaca/jrEr7u9IcAXNibUV44cMa/cga0Pr/0ZNi0BxKmqLr3om0T9DBEZauPGFLgn/IJ5kj5Avc19YUw==" workbookSaltValue="e62Sheit2tM7zL5TkzrAdQ==" workbookSpinCount="100000" lockStructure="1"/>
  <bookViews>
    <workbookView xWindow="-120" yWindow="-120" windowWidth="29040" windowHeight="15840" xr2:uid="{42F1587C-694B-4FB5-8F43-3217E1887B2B}"/>
  </bookViews>
  <sheets>
    <sheet name="Table of Contents" sheetId="1" r:id="rId1"/>
    <sheet name="Table PS-1" sheetId="26" r:id="rId2"/>
    <sheet name="Table PS-2" sheetId="27" r:id="rId3"/>
    <sheet name="Table PS-3" sheetId="34" r:id="rId4"/>
    <sheet name="Table PS-4" sheetId="29" r:id="rId5"/>
    <sheet name="Table PS-5" sheetId="30" r:id="rId6"/>
    <sheet name="Table PS-6" sheetId="31" r:id="rId7"/>
    <sheet name="Table PS-7" sheetId="102" r:id="rId8"/>
    <sheet name="Table PS-8" sheetId="33" r:id="rId9"/>
    <sheet name="Table PS-9" sheetId="82" r:id="rId10"/>
    <sheet name="Table PS-10" sheetId="83" r:id="rId11"/>
    <sheet name="Table PS-11" sheetId="84" r:id="rId12"/>
    <sheet name="Table PS-12" sheetId="85" r:id="rId13"/>
    <sheet name="Table PS-13" sheetId="86" r:id="rId14"/>
    <sheet name="Table PS-14" sheetId="87" r:id="rId15"/>
    <sheet name="Table EnPnS-1" sheetId="35" r:id="rId16"/>
    <sheet name="Table EnPnS-2" sheetId="36" r:id="rId17"/>
    <sheet name="Table EnPnS-3" sheetId="37" r:id="rId18"/>
    <sheet name="Table EnPnS-4" sheetId="38" r:id="rId19"/>
    <sheet name="Table EnPnS-5" sheetId="39" r:id="rId20"/>
    <sheet name="Table EnPnS-6" sheetId="40" r:id="rId21"/>
    <sheet name="Table EnPnS-7" sheetId="103" r:id="rId22"/>
    <sheet name="Table EnPnS-8" sheetId="42" r:id="rId23"/>
    <sheet name="Table EnPnS-9" sheetId="88" r:id="rId24"/>
    <sheet name="Table EnPnS-10" sheetId="89" r:id="rId25"/>
    <sheet name="Table EnPnS-11" sheetId="90" r:id="rId26"/>
    <sheet name="Table EnPnS-12" sheetId="91" r:id="rId27"/>
    <sheet name="Table EnPnS-13" sheetId="92" r:id="rId28"/>
    <sheet name="Table EnPnS-14" sheetId="93" r:id="rId29"/>
    <sheet name="Table TES-1" sheetId="43" r:id="rId30"/>
    <sheet name="Table TES-2" sheetId="44" r:id="rId31"/>
    <sheet name="Table TES-3" sheetId="45" r:id="rId32"/>
    <sheet name="Table TES-4" sheetId="46" r:id="rId33"/>
    <sheet name="Table TES-5" sheetId="47" r:id="rId34"/>
    <sheet name="Table TES-6" sheetId="48" r:id="rId35"/>
    <sheet name="Table TES-7" sheetId="104" r:id="rId36"/>
    <sheet name="Table TES-8" sheetId="50" r:id="rId37"/>
    <sheet name="Table TES-9" sheetId="94" r:id="rId38"/>
    <sheet name="Table TES-10" sheetId="95" r:id="rId39"/>
    <sheet name="Table TES-11" sheetId="96" r:id="rId40"/>
    <sheet name="Table TES-12" sheetId="97" r:id="rId41"/>
    <sheet name="Table TES-13" sheetId="98" r:id="rId42"/>
    <sheet name="Table TES-14" sheetId="99" r:id="rId43"/>
    <sheet name="Table UDLS-1" sheetId="51" r:id="rId44"/>
    <sheet name="Table UDLS-2" sheetId="52" r:id="rId45"/>
    <sheet name="Table UDLS-3" sheetId="53" r:id="rId46"/>
    <sheet name="Table UDLS-4" sheetId="54" r:id="rId47"/>
    <sheet name="Table UDLS-5" sheetId="55" r:id="rId48"/>
    <sheet name="Table UDLS-6" sheetId="77" r:id="rId49"/>
    <sheet name="Table UDLS-7" sheetId="76" r:id="rId50"/>
    <sheet name="Table CS-1" sheetId="56" r:id="rId51"/>
    <sheet name="Table CS-2" sheetId="57" r:id="rId52"/>
    <sheet name="Table CS-3" sheetId="58" r:id="rId53"/>
    <sheet name="Table CS-4" sheetId="79" r:id="rId54"/>
  </sheets>
  <externalReferences>
    <externalReference r:id="rId55"/>
  </externalReferences>
  <definedNames>
    <definedName name="Fem1544Rank" localSheetId="47">'Table UDLS-5'!$K$5:$K$65</definedName>
    <definedName name="FemRateRank" localSheetId="45">'Table UDLS-3'!$K$5:$K$65</definedName>
    <definedName name="MalRateRank" localSheetId="46">'Table UDLS-4'!$K$5:$K$65</definedName>
    <definedName name="_xlnm.Print_Area" localSheetId="50">'Table CS-1'!$A$1:$L$71</definedName>
    <definedName name="_xlnm.Print_Area" localSheetId="51">'Table CS-2'!$A$1:$K$27</definedName>
    <definedName name="_xlnm.Print_Area" localSheetId="52">'Table CS-3'!$A$1:$I$18</definedName>
    <definedName name="_xlnm.Print_Area" localSheetId="53">'Table CS-4'!$A$1:$J$10</definedName>
    <definedName name="_xlnm.Print_Area" localSheetId="15">'Table EnPnS-1'!$A$1:$L$70</definedName>
    <definedName name="_xlnm.Print_Area" localSheetId="24">'Table EnPnS-10'!$A$1:$H$10</definedName>
    <definedName name="_xlnm.Print_Area" localSheetId="25">'Table EnPnS-11'!$A$1:$I$10</definedName>
    <definedName name="_xlnm.Print_Area" localSheetId="26">'Table EnPnS-12'!$A$1:$H$10</definedName>
    <definedName name="_xlnm.Print_Area" localSheetId="27">'Table EnPnS-13'!$A$1:$H$10</definedName>
    <definedName name="_xlnm.Print_Area" localSheetId="28">'Table EnPnS-14'!$A$1:$H$10</definedName>
    <definedName name="_xlnm.Print_Area" localSheetId="16">'Table EnPnS-2'!$A$1:$I$73</definedName>
    <definedName name="_xlnm.Print_Area" localSheetId="17">'Table EnPnS-3'!$A$1:$K$51</definedName>
    <definedName name="_xlnm.Print_Area" localSheetId="18">'Table EnPnS-4'!$A$1:$K$71</definedName>
    <definedName name="_xlnm.Print_Area" localSheetId="19">'Table EnPnS-5'!$A$1:$K$71</definedName>
    <definedName name="_xlnm.Print_Area" localSheetId="20">'Table EnPnS-6'!$A$1:$N$44</definedName>
    <definedName name="_xlnm.Print_Area" localSheetId="21">'Table EnPnS-7'!$A$1:$N$41</definedName>
    <definedName name="_xlnm.Print_Area" localSheetId="22">'Table EnPnS-8'!$A$1:$K$71</definedName>
    <definedName name="_xlnm.Print_Area" localSheetId="23">'Table EnPnS-9'!$A$1:$G$10</definedName>
    <definedName name="_xlnm.Print_Area" localSheetId="1">'Table PS-1'!$A$1:$L$70</definedName>
    <definedName name="_xlnm.Print_Area" localSheetId="10">'Table PS-10'!$A$1:$G$10</definedName>
    <definedName name="_xlnm.Print_Area" localSheetId="11">'Table PS-11'!$A$1:$H$10</definedName>
    <definedName name="_xlnm.Print_Area" localSheetId="12">'Table PS-12'!$A$1:$G$10</definedName>
    <definedName name="_xlnm.Print_Area" localSheetId="13">'Table PS-13'!$A$1:$G$10</definedName>
    <definedName name="_xlnm.Print_Area" localSheetId="14">'Table PS-14'!$A$1:$G$10</definedName>
    <definedName name="_xlnm.Print_Area" localSheetId="2">'Table PS-2'!$A$1:$H$72</definedName>
    <definedName name="_xlnm.Print_Area" localSheetId="3">'Table PS-3'!$A$1:$K$51</definedName>
    <definedName name="_xlnm.Print_Area" localSheetId="4">'Table PS-4'!$A$1:$K$71</definedName>
    <definedName name="_xlnm.Print_Area" localSheetId="5">'Table PS-5'!$A$1:$K$71</definedName>
    <definedName name="_xlnm.Print_Area" localSheetId="6">'Table PS-6'!$A$1:$M$44</definedName>
    <definedName name="_xlnm.Print_Area" localSheetId="7">'Table PS-7'!$A$1:$K$41</definedName>
    <definedName name="_xlnm.Print_Area" localSheetId="8">'Table PS-8'!$A$1:$K$71</definedName>
    <definedName name="_xlnm.Print_Area" localSheetId="9">'Table PS-9'!$A$1:$G$10</definedName>
    <definedName name="_xlnm.Print_Area" localSheetId="29">'Table TES-1'!$A$1:$L$71</definedName>
    <definedName name="_xlnm.Print_Area" localSheetId="38">'Table TES-10'!$A$1:$G$11</definedName>
    <definedName name="_xlnm.Print_Area" localSheetId="39">'Table TES-11'!$A$1:$G$11</definedName>
    <definedName name="_xlnm.Print_Area" localSheetId="40">'Table TES-12'!$A$1:$G$11</definedName>
    <definedName name="_xlnm.Print_Area" localSheetId="41">'Table TES-13'!$A$1:$G$11</definedName>
    <definedName name="_xlnm.Print_Area" localSheetId="42">'Table TES-14'!$A$1:$G$11</definedName>
    <definedName name="_xlnm.Print_Area" localSheetId="30">'Table TES-2'!$A$1:$I$74</definedName>
    <definedName name="_xlnm.Print_Area" localSheetId="31">'Table TES-3'!$A$1:$J$52</definedName>
    <definedName name="_xlnm.Print_Area" localSheetId="32">'Table TES-4'!$A$1:$L$72</definedName>
    <definedName name="_xlnm.Print_Area" localSheetId="33">'Table TES-5'!$A$1:$L$72</definedName>
    <definedName name="_xlnm.Print_Area" localSheetId="34">'Table TES-6'!$A$1:$L$46</definedName>
    <definedName name="_xlnm.Print_Area" localSheetId="35">'Table TES-7'!$A$1:$K$41</definedName>
    <definedName name="_xlnm.Print_Area" localSheetId="36">'Table TES-8'!$A$1:$L$72</definedName>
    <definedName name="_xlnm.Print_Area" localSheetId="37">'Table TES-9'!$A$1:$G$11</definedName>
    <definedName name="_xlnm.Print_Area" localSheetId="43">'Table UDLS-1'!$A$1:$L$70</definedName>
    <definedName name="_xlnm.Print_Area" localSheetId="44">'Table UDLS-2'!$A$1:$H$73</definedName>
    <definedName name="_xlnm.Print_Area" localSheetId="45">'Table UDLS-3'!$A$1:$K$71</definedName>
    <definedName name="_xlnm.Print_Area" localSheetId="46">'Table UDLS-4'!$A$1:$K$71</definedName>
    <definedName name="_xlnm.Print_Area" localSheetId="47">'Table UDLS-5'!$A$1:$K$71</definedName>
    <definedName name="_xlnm.Print_Area" localSheetId="48">'Table UDLS-6'!$A$1:$L$10</definedName>
    <definedName name="_xlnm.Print_Area" localSheetId="49">'Table UDLS-7'!$A$1:$K$9</definedName>
    <definedName name="RateRank" localSheetId="50">'Table CS-1'!$K$5:$K$65</definedName>
    <definedName name="RateRank" localSheetId="15">'Table EnPnS-1'!$K$5:$K$65</definedName>
    <definedName name="RateRank" localSheetId="1">'Table PS-1'!$K$5:$K$65</definedName>
    <definedName name="RateRank" localSheetId="29">'Table TES-1'!$K$5:$K$65</definedName>
    <definedName name="RateRank" localSheetId="43">'Table UDLS-1'!$K$5:$K$65</definedName>
    <definedName name="Raw_AgeSex_Yr">#REF!</definedName>
    <definedName name="Raw_GI">#REF!</definedName>
    <definedName name="Raw_JuvHall_ARS_CT">#REF!</definedName>
    <definedName name="Raw_RaceSex_Yr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3" i="1" l="1"/>
  <c r="A12" i="1"/>
  <c r="A39" i="1"/>
  <c r="A54" i="1"/>
  <c r="A38" i="1" l="1"/>
  <c r="A16" i="1"/>
  <c r="A46" i="1"/>
  <c r="A45" i="1"/>
  <c r="A44" i="1"/>
  <c r="A43" i="1"/>
  <c r="A42" i="1"/>
  <c r="A41" i="1"/>
  <c r="A40" i="1"/>
  <c r="A37" i="1"/>
  <c r="A36" i="1"/>
  <c r="A34" i="1"/>
  <c r="A35" i="1"/>
  <c r="A33" i="1"/>
  <c r="A19" i="1"/>
  <c r="A18" i="1"/>
  <c r="A15" i="1"/>
  <c r="A14" i="1"/>
  <c r="A11" i="1"/>
  <c r="A10" i="1"/>
  <c r="O1" i="103"/>
  <c r="A24" i="1"/>
  <c r="O1" i="102"/>
  <c r="A9" i="1"/>
  <c r="A31" i="1"/>
  <c r="A30" i="1"/>
  <c r="A29" i="1"/>
  <c r="A28" i="1"/>
  <c r="A27" i="1"/>
  <c r="A26" i="1"/>
  <c r="A59" i="1"/>
  <c r="A52" i="1"/>
  <c r="A53" i="1"/>
  <c r="A58" i="1"/>
  <c r="A57" i="1"/>
  <c r="A56" i="1"/>
  <c r="A50" i="1"/>
  <c r="A49" i="1"/>
  <c r="A51" i="1"/>
  <c r="A48" i="1"/>
  <c r="A25" i="1"/>
  <c r="A23" i="1"/>
  <c r="A22" i="1"/>
  <c r="A21" i="1"/>
  <c r="A2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<sst xmlns="http://schemas.openxmlformats.org/spreadsheetml/2006/main" count="4586" uniqueCount="359">
  <si>
    <t>STDs in California, 2021 Data Tables</t>
  </si>
  <si>
    <t>Primary and Secondary Syphilis Surveillance Tables</t>
  </si>
  <si>
    <t>Early non-primary and non-secondary Syphilis Surveillance Tables</t>
  </si>
  <si>
    <t>Total Early Syphilis Surveillance Tables</t>
  </si>
  <si>
    <t>Unknown Duration or Late Syphilis Surveillance Tables</t>
  </si>
  <si>
    <t>Congenital Syphilis Surveillance Tables</t>
  </si>
  <si>
    <t>State of California, Department of Finance, E-6.  Population Estimates and Components of Change by County, July 1, 2010-2021.</t>
  </si>
  <si>
    <t>Sacramento, California, December 2021.</t>
  </si>
  <si>
    <t xml:space="preserve">State of California, Department of Finance. Demographic Research Unit. 2020.  Historical and Projected Fertility Rates and Births, 1990-2040 </t>
  </si>
  <si>
    <t>(Baseline 2019 Population Projections).  Sacramento: California, March 2021.</t>
  </si>
  <si>
    <t>Click here to return to the Table of Contents</t>
  </si>
  <si>
    <t/>
  </si>
  <si>
    <t>COUNTY</t>
  </si>
  <si>
    <t>2017
Cases</t>
  </si>
  <si>
    <t>2018
Cases</t>
  </si>
  <si>
    <t>2019
Cases</t>
  </si>
  <si>
    <t>2020
Cases</t>
  </si>
  <si>
    <t>2021
Cases</t>
  </si>
  <si>
    <t>2017
Rate</t>
  </si>
  <si>
    <t>2018
Rate</t>
  </si>
  <si>
    <t>2019
Rate</t>
  </si>
  <si>
    <t>2020
Rate</t>
  </si>
  <si>
    <t>2021
Rate</t>
  </si>
  <si>
    <t>Rate
Rank</t>
  </si>
  <si>
    <t>CALIFORNIA</t>
  </si>
  <si>
    <t>n/a</t>
  </si>
  <si>
    <t>Alameda</t>
  </si>
  <si>
    <r>
      <t xml:space="preserve"> — Berkeley</t>
    </r>
    <r>
      <rPr>
        <vertAlign val="superscript"/>
        <sz val="12"/>
        <rFont val="Calibri"/>
        <family val="2"/>
        <scheme val="minor"/>
      </rPr>
      <t>1</t>
    </r>
  </si>
  <si>
    <t>Alpine</t>
  </si>
  <si>
    <t>Amador</t>
  </si>
  <si>
    <t>Butte</t>
  </si>
  <si>
    <t>Calaveras</t>
  </si>
  <si>
    <t>Colusa</t>
  </si>
  <si>
    <t>Contra Costa</t>
  </si>
  <si>
    <t>Del Norte</t>
  </si>
  <si>
    <t>El Dorado</t>
  </si>
  <si>
    <t>Fresno</t>
  </si>
  <si>
    <t>Glenn</t>
  </si>
  <si>
    <t>Humboldt</t>
  </si>
  <si>
    <t>Imperial</t>
  </si>
  <si>
    <t>Inyo</t>
  </si>
  <si>
    <t>Kern</t>
  </si>
  <si>
    <t>Kings</t>
  </si>
  <si>
    <t>Lake</t>
  </si>
  <si>
    <t>Lassen</t>
  </si>
  <si>
    <t>Los Angeles</t>
  </si>
  <si>
    <r>
      <t xml:space="preserve"> — Long Beach</t>
    </r>
    <r>
      <rPr>
        <vertAlign val="superscript"/>
        <sz val="12"/>
        <rFont val="Calibri"/>
        <family val="2"/>
        <scheme val="minor"/>
      </rPr>
      <t>1</t>
    </r>
  </si>
  <si>
    <r>
      <t xml:space="preserve"> — Pasadena</t>
    </r>
    <r>
      <rPr>
        <vertAlign val="superscript"/>
        <sz val="12"/>
        <rFont val="Calibri"/>
        <family val="2"/>
        <scheme val="minor"/>
      </rPr>
      <t>1</t>
    </r>
  </si>
  <si>
    <t>Madera</t>
  </si>
  <si>
    <t>Marin</t>
  </si>
  <si>
    <t>Mariposa</t>
  </si>
  <si>
    <t>Mendocino</t>
  </si>
  <si>
    <t>Merced</t>
  </si>
  <si>
    <t>Modoc</t>
  </si>
  <si>
    <t>Mono</t>
  </si>
  <si>
    <t>Monterey</t>
  </si>
  <si>
    <t>Napa</t>
  </si>
  <si>
    <t>Nevada</t>
  </si>
  <si>
    <t>Orange</t>
  </si>
  <si>
    <t>Placer</t>
  </si>
  <si>
    <t>Plumas</t>
  </si>
  <si>
    <t>Riverside</t>
  </si>
  <si>
    <t>Sacramento</t>
  </si>
  <si>
    <t>San Benito</t>
  </si>
  <si>
    <t>San Bernardino</t>
  </si>
  <si>
    <t>San Diego</t>
  </si>
  <si>
    <t>San Francisco</t>
  </si>
  <si>
    <t>San Joaquin</t>
  </si>
  <si>
    <t>San Luis Obispo</t>
  </si>
  <si>
    <t>San Mateo</t>
  </si>
  <si>
    <t>Santa Barbara</t>
  </si>
  <si>
    <t>Santa Clara</t>
  </si>
  <si>
    <t>Santa Cruz</t>
  </si>
  <si>
    <t>Shasta</t>
  </si>
  <si>
    <t>Sierra</t>
  </si>
  <si>
    <t>Siskiyou</t>
  </si>
  <si>
    <t>Solano</t>
  </si>
  <si>
    <t>Sonoma</t>
  </si>
  <si>
    <t>Stanislaus</t>
  </si>
  <si>
    <t>Sutter</t>
  </si>
  <si>
    <t>Tehama</t>
  </si>
  <si>
    <t>Trinity</t>
  </si>
  <si>
    <t>Tulare</t>
  </si>
  <si>
    <t>Tuolumne</t>
  </si>
  <si>
    <t>Ventura</t>
  </si>
  <si>
    <t>Yolo</t>
  </si>
  <si>
    <t>Yuba</t>
  </si>
  <si>
    <r>
      <t>1</t>
    </r>
    <r>
      <rPr>
        <sz val="12"/>
        <rFont val="Calibri"/>
        <family val="2"/>
        <scheme val="minor"/>
      </rPr>
      <t xml:space="preserve"> City Health Department numbers are included in their respective county totals.</t>
    </r>
  </si>
  <si>
    <t xml:space="preserve">   Note:  Incidence rates are per 100,000 population. </t>
  </si>
  <si>
    <t>Source:  California Department of Public Health, STD Control Branch (data as reported through 12/1/2022)</t>
  </si>
  <si>
    <t xml:space="preserve">
COUNTY</t>
  </si>
  <si>
    <t>Female
Cases</t>
  </si>
  <si>
    <t>Female
Rate</t>
  </si>
  <si>
    <t>Male
Cases</t>
  </si>
  <si>
    <t>Male
Rate</t>
  </si>
  <si>
    <t>Total
Cases</t>
  </si>
  <si>
    <t>Total
Rate</t>
  </si>
  <si>
    <t xml:space="preserve">s </t>
  </si>
  <si>
    <t>s = Data suppressed as per agency Data De-Identification Guidelines (DDG).  See technical notes for more information.</t>
  </si>
  <si>
    <t xml:space="preserve">   Note:  Incidence rates are per 100,000 population; totals include cases of unknown gender.</t>
  </si>
  <si>
    <t>State of California, Department of Finance, Report P-3: State and County Population Projections by Race/Ethnicity,</t>
  </si>
  <si>
    <t>Detailed Age, and Gender, 2010-2060, Baseline 2019.  Sacramento, California, July 2021.</t>
  </si>
  <si>
    <t>State of California, Department of Finance, E-6.  Population Estimates and Components of Change by County,</t>
  </si>
  <si>
    <t>July 1, 2010-2021.  Sacramento, California, December 2021.</t>
  </si>
  <si>
    <t>Gender Not
Specified Cases</t>
  </si>
  <si>
    <t>Total</t>
  </si>
  <si>
    <r>
      <t xml:space="preserve">Ages </t>
    </r>
    <r>
      <rPr>
        <sz val="12"/>
        <color theme="0"/>
        <rFont val="Calibri"/>
        <family val="2"/>
        <scheme val="minor"/>
      </rPr>
      <t>0</t>
    </r>
    <r>
      <rPr>
        <sz val="12"/>
        <color theme="1"/>
        <rFont val="Calibri"/>
        <family val="2"/>
        <scheme val="minor"/>
      </rPr>
      <t>0 - 14*</t>
    </r>
    <r>
      <rPr>
        <sz val="12"/>
        <color theme="0"/>
        <rFont val="Calibri"/>
        <family val="2"/>
        <scheme val="minor"/>
      </rPr>
      <t xml:space="preserve"> Total</t>
    </r>
  </si>
  <si>
    <r>
      <rPr>
        <sz val="12"/>
        <color theme="0" tint="-0.14999847407452621"/>
        <rFont val="Calibri"/>
        <family val="2"/>
        <scheme val="minor"/>
      </rPr>
      <t xml:space="preserve">Ages </t>
    </r>
    <r>
      <rPr>
        <sz val="12"/>
        <rFont val="Calibri"/>
        <family val="2"/>
        <scheme val="minor"/>
      </rPr>
      <t xml:space="preserve">15 - 19 </t>
    </r>
    <r>
      <rPr>
        <sz val="12"/>
        <color theme="0" tint="-0.14999847407452621"/>
        <rFont val="Calibri"/>
        <family val="2"/>
        <scheme val="minor"/>
      </rPr>
      <t>Total</t>
    </r>
  </si>
  <si>
    <r>
      <rPr>
        <sz val="12"/>
        <color theme="0"/>
        <rFont val="Calibri"/>
        <family val="2"/>
        <scheme val="minor"/>
      </rPr>
      <t>Ages</t>
    </r>
    <r>
      <rPr>
        <sz val="12"/>
        <rFont val="Calibri"/>
        <family val="2"/>
        <scheme val="minor"/>
      </rPr>
      <t xml:space="preserve"> 20 - 24 </t>
    </r>
    <r>
      <rPr>
        <sz val="12"/>
        <color theme="0"/>
        <rFont val="Calibri"/>
        <family val="2"/>
        <scheme val="minor"/>
      </rPr>
      <t>Total</t>
    </r>
  </si>
  <si>
    <r>
      <rPr>
        <sz val="12"/>
        <color theme="0" tint="-0.14999847407452621"/>
        <rFont val="Calibri"/>
        <family val="2"/>
        <scheme val="minor"/>
      </rPr>
      <t xml:space="preserve">Ages </t>
    </r>
    <r>
      <rPr>
        <sz val="12"/>
        <rFont val="Calibri"/>
        <family val="2"/>
        <scheme val="minor"/>
      </rPr>
      <t>25 - 29</t>
    </r>
    <r>
      <rPr>
        <sz val="12"/>
        <color theme="0" tint="-0.14999847407452621"/>
        <rFont val="Calibri"/>
        <family val="2"/>
        <scheme val="minor"/>
      </rPr>
      <t xml:space="preserve"> Total</t>
    </r>
  </si>
  <si>
    <r>
      <rPr>
        <sz val="12"/>
        <color theme="0"/>
        <rFont val="Calibri"/>
        <family val="2"/>
        <scheme val="minor"/>
      </rPr>
      <t>Ages</t>
    </r>
    <r>
      <rPr>
        <sz val="12"/>
        <rFont val="Calibri"/>
        <family val="2"/>
        <scheme val="minor"/>
      </rPr>
      <t xml:space="preserve"> 30 - 34 </t>
    </r>
    <r>
      <rPr>
        <sz val="12"/>
        <color theme="0"/>
        <rFont val="Calibri"/>
        <family val="2"/>
        <scheme val="minor"/>
      </rPr>
      <t xml:space="preserve">Total </t>
    </r>
  </si>
  <si>
    <r>
      <rPr>
        <sz val="12"/>
        <color theme="0" tint="-0.14999847407452621"/>
        <rFont val="Calibri"/>
        <family val="2"/>
        <scheme val="minor"/>
      </rPr>
      <t xml:space="preserve">Ages </t>
    </r>
    <r>
      <rPr>
        <sz val="12"/>
        <rFont val="Calibri"/>
        <family val="2"/>
        <scheme val="minor"/>
      </rPr>
      <t>35 - 44</t>
    </r>
    <r>
      <rPr>
        <sz val="12"/>
        <color theme="0" tint="-0.14999847407452621"/>
        <rFont val="Calibri"/>
        <family val="2"/>
        <scheme val="minor"/>
      </rPr>
      <t xml:space="preserve"> Total</t>
    </r>
  </si>
  <si>
    <r>
      <rPr>
        <sz val="12"/>
        <color theme="0"/>
        <rFont val="Calibri"/>
        <family val="2"/>
        <scheme val="minor"/>
      </rPr>
      <t>Ages</t>
    </r>
    <r>
      <rPr>
        <sz val="12"/>
        <rFont val="Calibri"/>
        <family val="2"/>
        <scheme val="minor"/>
      </rPr>
      <t xml:space="preserve"> 45+ </t>
    </r>
    <r>
      <rPr>
        <sz val="12"/>
        <color theme="0"/>
        <rFont val="Calibri"/>
        <family val="2"/>
        <scheme val="minor"/>
      </rPr>
      <t>Total</t>
    </r>
  </si>
  <si>
    <r>
      <t xml:space="preserve">         Age Not Specified </t>
    </r>
    <r>
      <rPr>
        <sz val="12"/>
        <color theme="0" tint="-0.14999847407452621"/>
        <rFont val="Calibri"/>
        <family val="2"/>
        <scheme val="minor"/>
      </rPr>
      <t xml:space="preserve">Total </t>
    </r>
  </si>
  <si>
    <t xml:space="preserve">.   </t>
  </si>
  <si>
    <t xml:space="preserve">   Note:  Incidence rates are per 100,000 population.</t>
  </si>
  <si>
    <t>State of California, Department of Finance, Report P-3: State and County Population Projections by Race/Ethnicity, Detailed Age,</t>
  </si>
  <si>
    <t>and Gender, 2010-2060, Baseline 2019.  Sacramento, California, July 2021.</t>
  </si>
  <si>
    <t>Jurisdictions, 2017–2021</t>
  </si>
  <si>
    <t>Gender &amp; Age Group</t>
  </si>
  <si>
    <r>
      <t xml:space="preserve">Ages  0 - 14 </t>
    </r>
    <r>
      <rPr>
        <sz val="12"/>
        <color theme="0"/>
        <rFont val="Calibri"/>
        <family val="2"/>
        <scheme val="minor"/>
      </rPr>
      <t>Total</t>
    </r>
  </si>
  <si>
    <r>
      <rPr>
        <sz val="12"/>
        <color theme="0" tint="-0.14999847407452621"/>
        <rFont val="Calibri"/>
        <family val="2"/>
        <scheme val="minor"/>
      </rPr>
      <t>Ages</t>
    </r>
    <r>
      <rPr>
        <sz val="12"/>
        <rFont val="Calibri"/>
        <family val="2"/>
        <scheme val="minor"/>
      </rPr>
      <t xml:space="preserve"> 15 - 19</t>
    </r>
    <r>
      <rPr>
        <sz val="12"/>
        <color theme="0" tint="-0.14999847407452621"/>
        <rFont val="Calibri"/>
        <family val="2"/>
        <scheme val="minor"/>
      </rPr>
      <t xml:space="preserve"> Total</t>
    </r>
  </si>
  <si>
    <r>
      <rPr>
        <sz val="12"/>
        <color theme="0"/>
        <rFont val="Calibri"/>
        <family val="2"/>
        <scheme val="minor"/>
      </rPr>
      <t xml:space="preserve">Ages </t>
    </r>
    <r>
      <rPr>
        <sz val="12"/>
        <rFont val="Calibri"/>
        <family val="2"/>
        <scheme val="minor"/>
      </rPr>
      <t>20 - 24</t>
    </r>
    <r>
      <rPr>
        <sz val="12"/>
        <color theme="0"/>
        <rFont val="Calibri"/>
        <family val="2"/>
        <scheme val="minor"/>
      </rPr>
      <t xml:space="preserve"> Total</t>
    </r>
  </si>
  <si>
    <r>
      <rPr>
        <sz val="12"/>
        <color theme="0" tint="-0.14999847407452621"/>
        <rFont val="Calibri"/>
        <family val="2"/>
        <scheme val="minor"/>
      </rPr>
      <t>Ages</t>
    </r>
    <r>
      <rPr>
        <sz val="12"/>
        <rFont val="Calibri"/>
        <family val="2"/>
        <scheme val="minor"/>
      </rPr>
      <t xml:space="preserve"> 25 - 29 </t>
    </r>
    <r>
      <rPr>
        <sz val="12"/>
        <color theme="0" tint="-0.14999847407452621"/>
        <rFont val="Calibri"/>
        <family val="2"/>
        <scheme val="minor"/>
      </rPr>
      <t>Total</t>
    </r>
  </si>
  <si>
    <r>
      <rPr>
        <sz val="12"/>
        <color theme="0"/>
        <rFont val="Calibri"/>
        <family val="2"/>
        <scheme val="minor"/>
      </rPr>
      <t xml:space="preserve">Ages </t>
    </r>
    <r>
      <rPr>
        <sz val="12"/>
        <rFont val="Calibri"/>
        <family val="2"/>
        <scheme val="minor"/>
      </rPr>
      <t>30 - 34</t>
    </r>
    <r>
      <rPr>
        <sz val="12"/>
        <color theme="0"/>
        <rFont val="Calibri"/>
        <family val="2"/>
        <scheme val="minor"/>
      </rPr>
      <t xml:space="preserve"> Total</t>
    </r>
  </si>
  <si>
    <r>
      <rPr>
        <sz val="12"/>
        <color theme="0" tint="-0.14999847407452621"/>
        <rFont val="Calibri"/>
        <family val="2"/>
        <scheme val="minor"/>
      </rPr>
      <t>Ages</t>
    </r>
    <r>
      <rPr>
        <sz val="12"/>
        <rFont val="Calibri"/>
        <family val="2"/>
        <scheme val="minor"/>
      </rPr>
      <t xml:space="preserve"> 35 - 44</t>
    </r>
    <r>
      <rPr>
        <sz val="12"/>
        <color theme="0" tint="-0.14999847407452621"/>
        <rFont val="Calibri"/>
        <family val="2"/>
        <scheme val="minor"/>
      </rPr>
      <t xml:space="preserve"> Total</t>
    </r>
  </si>
  <si>
    <r>
      <rPr>
        <sz val="12"/>
        <color theme="0"/>
        <rFont val="Calibri"/>
        <family val="2"/>
        <scheme val="minor"/>
      </rPr>
      <t xml:space="preserve">Ages </t>
    </r>
    <r>
      <rPr>
        <sz val="12"/>
        <rFont val="Calibri"/>
        <family val="2"/>
        <scheme val="minor"/>
      </rPr>
      <t xml:space="preserve">45+ </t>
    </r>
    <r>
      <rPr>
        <sz val="12"/>
        <color theme="0"/>
        <rFont val="Calibri"/>
        <family val="2"/>
        <scheme val="minor"/>
      </rPr>
      <t>Total</t>
    </r>
  </si>
  <si>
    <r>
      <t xml:space="preserve">         Age Not Specified</t>
    </r>
    <r>
      <rPr>
        <sz val="12"/>
        <color theme="0" tint="-0.14999847407452621"/>
        <rFont val="Calibri"/>
        <family val="2"/>
        <scheme val="minor"/>
      </rPr>
      <t xml:space="preserve"> Total</t>
    </r>
  </si>
  <si>
    <t>.</t>
  </si>
  <si>
    <t>Female Total</t>
  </si>
  <si>
    <r>
      <t>Ages  0 - 14</t>
    </r>
    <r>
      <rPr>
        <sz val="12"/>
        <color theme="0" tint="-0.14999847407452621"/>
        <rFont val="Calibri"/>
        <family val="2"/>
        <scheme val="minor"/>
      </rPr>
      <t xml:space="preserve"> Female</t>
    </r>
  </si>
  <si>
    <r>
      <rPr>
        <sz val="12"/>
        <color theme="0"/>
        <rFont val="Calibri"/>
        <family val="2"/>
        <scheme val="minor"/>
      </rPr>
      <t>Ages</t>
    </r>
    <r>
      <rPr>
        <sz val="12"/>
        <rFont val="Calibri"/>
        <family val="2"/>
        <scheme val="minor"/>
      </rPr>
      <t xml:space="preserve"> 15 - 19 </t>
    </r>
    <r>
      <rPr>
        <sz val="12"/>
        <color theme="0"/>
        <rFont val="Calibri"/>
        <family val="2"/>
        <scheme val="minor"/>
      </rPr>
      <t>Female</t>
    </r>
  </si>
  <si>
    <r>
      <rPr>
        <sz val="12"/>
        <color theme="0" tint="-0.14999847407452621"/>
        <rFont val="Calibri"/>
        <family val="2"/>
        <scheme val="minor"/>
      </rPr>
      <t>Ages</t>
    </r>
    <r>
      <rPr>
        <sz val="12"/>
        <rFont val="Calibri"/>
        <family val="2"/>
        <scheme val="minor"/>
      </rPr>
      <t xml:space="preserve"> 20 - 24</t>
    </r>
    <r>
      <rPr>
        <sz val="12"/>
        <color theme="0" tint="-0.14999847407452621"/>
        <rFont val="Calibri"/>
        <family val="2"/>
        <scheme val="minor"/>
      </rPr>
      <t xml:space="preserve"> Female</t>
    </r>
  </si>
  <si>
    <r>
      <rPr>
        <sz val="12"/>
        <color theme="0"/>
        <rFont val="Calibri"/>
        <family val="2"/>
        <scheme val="minor"/>
      </rPr>
      <t xml:space="preserve">Ages </t>
    </r>
    <r>
      <rPr>
        <sz val="12"/>
        <rFont val="Calibri"/>
        <family val="2"/>
        <scheme val="minor"/>
      </rPr>
      <t xml:space="preserve">25 - 29 </t>
    </r>
    <r>
      <rPr>
        <sz val="12"/>
        <color theme="0"/>
        <rFont val="Calibri"/>
        <family val="2"/>
        <scheme val="minor"/>
      </rPr>
      <t>Female</t>
    </r>
  </si>
  <si>
    <r>
      <rPr>
        <sz val="12"/>
        <color theme="0" tint="-0.14999847407452621"/>
        <rFont val="Calibri"/>
        <family val="2"/>
        <scheme val="minor"/>
      </rPr>
      <t>Ages</t>
    </r>
    <r>
      <rPr>
        <sz val="12"/>
        <rFont val="Calibri"/>
        <family val="2"/>
        <scheme val="minor"/>
      </rPr>
      <t xml:space="preserve"> 30 - 34</t>
    </r>
    <r>
      <rPr>
        <sz val="12"/>
        <color theme="0" tint="-0.14999847407452621"/>
        <rFont val="Calibri"/>
        <family val="2"/>
        <scheme val="minor"/>
      </rPr>
      <t xml:space="preserve"> Female</t>
    </r>
  </si>
  <si>
    <r>
      <rPr>
        <sz val="12"/>
        <color theme="0"/>
        <rFont val="Calibri"/>
        <family val="2"/>
        <scheme val="minor"/>
      </rPr>
      <t>Ages</t>
    </r>
    <r>
      <rPr>
        <sz val="12"/>
        <rFont val="Calibri"/>
        <family val="2"/>
        <scheme val="minor"/>
      </rPr>
      <t xml:space="preserve"> 35 - 44 </t>
    </r>
    <r>
      <rPr>
        <sz val="12"/>
        <color theme="0"/>
        <rFont val="Calibri"/>
        <family val="2"/>
        <scheme val="minor"/>
      </rPr>
      <t>Female</t>
    </r>
  </si>
  <si>
    <r>
      <rPr>
        <sz val="12"/>
        <color theme="0" tint="-0.14999847407452621"/>
        <rFont val="Calibri"/>
        <family val="2"/>
        <scheme val="minor"/>
      </rPr>
      <t xml:space="preserve">Ages </t>
    </r>
    <r>
      <rPr>
        <sz val="12"/>
        <rFont val="Calibri"/>
        <family val="2"/>
        <scheme val="minor"/>
      </rPr>
      <t xml:space="preserve">45+ </t>
    </r>
    <r>
      <rPr>
        <sz val="12"/>
        <color theme="0" tint="-0.14999847407452621"/>
        <rFont val="Calibri"/>
        <family val="2"/>
        <scheme val="minor"/>
      </rPr>
      <t>Female</t>
    </r>
  </si>
  <si>
    <r>
      <t xml:space="preserve">         Age Not Specified</t>
    </r>
    <r>
      <rPr>
        <sz val="12"/>
        <color theme="0"/>
        <rFont val="Calibri"/>
        <family val="2"/>
        <scheme val="minor"/>
      </rPr>
      <t xml:space="preserve"> Female</t>
    </r>
  </si>
  <si>
    <t>Male Total</t>
  </si>
  <si>
    <r>
      <t>Ages  0 - 14</t>
    </r>
    <r>
      <rPr>
        <sz val="12"/>
        <color theme="0"/>
        <rFont val="Calibri"/>
        <family val="2"/>
        <scheme val="minor"/>
      </rPr>
      <t xml:space="preserve"> Male</t>
    </r>
  </si>
  <si>
    <r>
      <rPr>
        <sz val="12"/>
        <color theme="0" tint="-0.14999847407452621"/>
        <rFont val="Calibri"/>
        <family val="2"/>
        <scheme val="minor"/>
      </rPr>
      <t>Ages</t>
    </r>
    <r>
      <rPr>
        <sz val="12"/>
        <rFont val="Calibri"/>
        <family val="2"/>
        <scheme val="minor"/>
      </rPr>
      <t xml:space="preserve"> 15 - 19 </t>
    </r>
    <r>
      <rPr>
        <sz val="12"/>
        <color theme="0" tint="-0.14999847407452621"/>
        <rFont val="Calibri"/>
        <family val="2"/>
        <scheme val="minor"/>
      </rPr>
      <t>Male</t>
    </r>
  </si>
  <si>
    <r>
      <rPr>
        <sz val="12"/>
        <color theme="0"/>
        <rFont val="Calibri"/>
        <family val="2"/>
        <scheme val="minor"/>
      </rPr>
      <t>Ages</t>
    </r>
    <r>
      <rPr>
        <sz val="12"/>
        <rFont val="Calibri"/>
        <family val="2"/>
        <scheme val="minor"/>
      </rPr>
      <t xml:space="preserve"> 20 - 24 </t>
    </r>
    <r>
      <rPr>
        <sz val="12"/>
        <color theme="0"/>
        <rFont val="Calibri"/>
        <family val="2"/>
        <scheme val="minor"/>
      </rPr>
      <t>Male</t>
    </r>
  </si>
  <si>
    <r>
      <rPr>
        <sz val="12"/>
        <color theme="0" tint="-0.14999847407452621"/>
        <rFont val="Calibri"/>
        <family val="2"/>
        <scheme val="minor"/>
      </rPr>
      <t xml:space="preserve">Ages </t>
    </r>
    <r>
      <rPr>
        <sz val="12"/>
        <rFont val="Calibri"/>
        <family val="2"/>
        <scheme val="minor"/>
      </rPr>
      <t xml:space="preserve">25 - 29 </t>
    </r>
    <r>
      <rPr>
        <sz val="12"/>
        <color theme="0" tint="-0.14999847407452621"/>
        <rFont val="Calibri"/>
        <family val="2"/>
        <scheme val="minor"/>
      </rPr>
      <t>Male</t>
    </r>
  </si>
  <si>
    <r>
      <rPr>
        <sz val="12"/>
        <color theme="0"/>
        <rFont val="Calibri"/>
        <family val="2"/>
        <scheme val="minor"/>
      </rPr>
      <t>Ages</t>
    </r>
    <r>
      <rPr>
        <sz val="12"/>
        <rFont val="Calibri"/>
        <family val="2"/>
        <scheme val="minor"/>
      </rPr>
      <t xml:space="preserve"> 30 - 34 </t>
    </r>
    <r>
      <rPr>
        <sz val="12"/>
        <color theme="0"/>
        <rFont val="Calibri"/>
        <family val="2"/>
        <scheme val="minor"/>
      </rPr>
      <t>Male</t>
    </r>
  </si>
  <si>
    <r>
      <rPr>
        <sz val="12"/>
        <color theme="0" tint="-0.14999847407452621"/>
        <rFont val="Calibri"/>
        <family val="2"/>
        <scheme val="minor"/>
      </rPr>
      <t xml:space="preserve">Ages </t>
    </r>
    <r>
      <rPr>
        <sz val="12"/>
        <rFont val="Calibri"/>
        <family val="2"/>
        <scheme val="minor"/>
      </rPr>
      <t xml:space="preserve">35 - 44 </t>
    </r>
    <r>
      <rPr>
        <sz val="12"/>
        <color theme="0" tint="-0.14999847407452621"/>
        <rFont val="Calibri"/>
        <family val="2"/>
        <scheme val="minor"/>
      </rPr>
      <t>Male</t>
    </r>
  </si>
  <si>
    <r>
      <rPr>
        <sz val="12"/>
        <color theme="0"/>
        <rFont val="Calibri"/>
        <family val="2"/>
        <scheme val="minor"/>
      </rPr>
      <t>Ages</t>
    </r>
    <r>
      <rPr>
        <sz val="12"/>
        <rFont val="Calibri"/>
        <family val="2"/>
        <scheme val="minor"/>
      </rPr>
      <t xml:space="preserve"> 45+ </t>
    </r>
    <r>
      <rPr>
        <sz val="12"/>
        <color theme="0"/>
        <rFont val="Calibri"/>
        <family val="2"/>
        <scheme val="minor"/>
      </rPr>
      <t>Male</t>
    </r>
  </si>
  <si>
    <r>
      <t xml:space="preserve">         Age Not Specified</t>
    </r>
    <r>
      <rPr>
        <sz val="12"/>
        <color theme="0" tint="-0.14999847407452621"/>
        <rFont val="Calibri"/>
        <family val="2"/>
        <scheme val="minor"/>
      </rPr>
      <t xml:space="preserve"> Male</t>
    </r>
  </si>
  <si>
    <t>Gender Not Specified Total</t>
  </si>
  <si>
    <r>
      <t xml:space="preserve">Ages  0 - 14 </t>
    </r>
    <r>
      <rPr>
        <sz val="12"/>
        <color theme="0" tint="-0.14999847407452621"/>
        <rFont val="Calibri"/>
        <family val="2"/>
        <scheme val="minor"/>
      </rPr>
      <t>Gender not specified</t>
    </r>
  </si>
  <si>
    <r>
      <rPr>
        <sz val="12"/>
        <color theme="0"/>
        <rFont val="Calibri"/>
        <family val="2"/>
        <scheme val="minor"/>
      </rPr>
      <t xml:space="preserve">Ages </t>
    </r>
    <r>
      <rPr>
        <sz val="12"/>
        <rFont val="Calibri"/>
        <family val="2"/>
        <scheme val="minor"/>
      </rPr>
      <t xml:space="preserve">15 - 19 </t>
    </r>
    <r>
      <rPr>
        <sz val="12"/>
        <color theme="0"/>
        <rFont val="Calibri"/>
        <family val="2"/>
        <scheme val="minor"/>
      </rPr>
      <t>Gender not specified</t>
    </r>
  </si>
  <si>
    <r>
      <rPr>
        <sz val="12"/>
        <color theme="0" tint="-0.14999847407452621"/>
        <rFont val="Calibri"/>
        <family val="2"/>
        <scheme val="minor"/>
      </rPr>
      <t>Ages</t>
    </r>
    <r>
      <rPr>
        <sz val="12"/>
        <rFont val="Calibri"/>
        <family val="2"/>
        <scheme val="minor"/>
      </rPr>
      <t xml:space="preserve"> 20 - 24 </t>
    </r>
    <r>
      <rPr>
        <sz val="12"/>
        <color theme="0" tint="-0.14999847407452621"/>
        <rFont val="Calibri"/>
        <family val="2"/>
        <scheme val="minor"/>
      </rPr>
      <t>Gender not specified</t>
    </r>
  </si>
  <si>
    <r>
      <rPr>
        <sz val="12"/>
        <color theme="0"/>
        <rFont val="Calibri"/>
        <family val="2"/>
        <scheme val="minor"/>
      </rPr>
      <t>Ages</t>
    </r>
    <r>
      <rPr>
        <sz val="12"/>
        <rFont val="Calibri"/>
        <family val="2"/>
        <scheme val="minor"/>
      </rPr>
      <t xml:space="preserve"> 25 - 29 </t>
    </r>
    <r>
      <rPr>
        <sz val="12"/>
        <color theme="0"/>
        <rFont val="Calibri"/>
        <family val="2"/>
        <scheme val="minor"/>
      </rPr>
      <t>Gender not specified</t>
    </r>
  </si>
  <si>
    <r>
      <rPr>
        <sz val="12"/>
        <color theme="0" tint="-0.14999847407452621"/>
        <rFont val="Calibri"/>
        <family val="2"/>
        <scheme val="minor"/>
      </rPr>
      <t>Ages</t>
    </r>
    <r>
      <rPr>
        <sz val="12"/>
        <rFont val="Calibri"/>
        <family val="2"/>
        <scheme val="minor"/>
      </rPr>
      <t xml:space="preserve"> 30 - 34 </t>
    </r>
    <r>
      <rPr>
        <sz val="12"/>
        <color theme="0" tint="-0.14999847407452621"/>
        <rFont val="Calibri"/>
        <family val="2"/>
        <scheme val="minor"/>
      </rPr>
      <t>Gender not specified</t>
    </r>
  </si>
  <si>
    <r>
      <rPr>
        <sz val="12"/>
        <color theme="0"/>
        <rFont val="Calibri"/>
        <family val="2"/>
        <scheme val="minor"/>
      </rPr>
      <t>Ages</t>
    </r>
    <r>
      <rPr>
        <sz val="12"/>
        <rFont val="Calibri"/>
        <family val="2"/>
        <scheme val="minor"/>
      </rPr>
      <t xml:space="preserve"> 35 - 44 </t>
    </r>
    <r>
      <rPr>
        <sz val="12"/>
        <color theme="0"/>
        <rFont val="Calibri"/>
        <family val="2"/>
        <scheme val="minor"/>
      </rPr>
      <t>Gender not specified</t>
    </r>
  </si>
  <si>
    <r>
      <rPr>
        <sz val="12"/>
        <color theme="0" tint="-0.14999847407452621"/>
        <rFont val="Calibri"/>
        <family val="2"/>
        <scheme val="minor"/>
      </rPr>
      <t xml:space="preserve">Ages </t>
    </r>
    <r>
      <rPr>
        <sz val="12"/>
        <rFont val="Calibri"/>
        <family val="2"/>
        <scheme val="minor"/>
      </rPr>
      <t xml:space="preserve">45+ </t>
    </r>
    <r>
      <rPr>
        <sz val="12"/>
        <color theme="0" tint="-0.14999847407452621"/>
        <rFont val="Calibri"/>
        <family val="2"/>
        <scheme val="minor"/>
      </rPr>
      <t>Gender not specified</t>
    </r>
  </si>
  <si>
    <r>
      <t xml:space="preserve">         Age Not Specified </t>
    </r>
    <r>
      <rPr>
        <sz val="12"/>
        <color theme="0"/>
        <rFont val="Calibri"/>
        <family val="2"/>
        <scheme val="minor"/>
      </rPr>
      <t>Gender not specified</t>
    </r>
  </si>
  <si>
    <t xml:space="preserve">State of California, Department of Finance, Report P-3: State and County Population Projections by Race/Ethnicity, Detailed Age, and Gender, </t>
  </si>
  <si>
    <t>2010-2060, Baseline 2019.  Sacramento, California, July 2021.</t>
  </si>
  <si>
    <t>Gender &amp; Race/Ethnicity</t>
  </si>
  <si>
    <r>
      <t>American Indian/Alaska Native</t>
    </r>
    <r>
      <rPr>
        <sz val="12"/>
        <color theme="0"/>
        <rFont val="Calibri"/>
        <family val="2"/>
        <scheme val="minor"/>
      </rPr>
      <t xml:space="preserve"> Total</t>
    </r>
  </si>
  <si>
    <r>
      <t>Asian</t>
    </r>
    <r>
      <rPr>
        <sz val="12"/>
        <color theme="0" tint="-0.14999847407452621"/>
        <rFont val="Calibri"/>
        <family val="2"/>
        <scheme val="minor"/>
      </rPr>
      <t xml:space="preserve"> Total</t>
    </r>
  </si>
  <si>
    <r>
      <t>Black/African American</t>
    </r>
    <r>
      <rPr>
        <sz val="12"/>
        <color theme="0"/>
        <rFont val="Calibri"/>
        <family val="2"/>
        <scheme val="minor"/>
      </rPr>
      <t xml:space="preserve"> Total</t>
    </r>
  </si>
  <si>
    <r>
      <t>Hispanic/Latino</t>
    </r>
    <r>
      <rPr>
        <sz val="12"/>
        <color theme="0" tint="-0.14999847407452621"/>
        <rFont val="Calibri"/>
        <family val="2"/>
        <scheme val="minor"/>
      </rPr>
      <t xml:space="preserve"> Total</t>
    </r>
  </si>
  <si>
    <r>
      <t>Native Hawaiian/Other Pacific Islander</t>
    </r>
    <r>
      <rPr>
        <sz val="12"/>
        <color theme="0"/>
        <rFont val="Calibri"/>
        <family val="2"/>
        <scheme val="minor"/>
      </rPr>
      <t xml:space="preserve"> Total</t>
    </r>
  </si>
  <si>
    <r>
      <t>White</t>
    </r>
    <r>
      <rPr>
        <sz val="12"/>
        <color theme="0" tint="-0.14999847407452621"/>
        <rFont val="Calibri"/>
        <family val="2"/>
        <scheme val="minor"/>
      </rPr>
      <t xml:space="preserve"> Total</t>
    </r>
  </si>
  <si>
    <r>
      <t>Other/Unknown*</t>
    </r>
    <r>
      <rPr>
        <sz val="12"/>
        <color theme="0"/>
        <rFont val="Calibri"/>
        <family val="2"/>
        <scheme val="minor"/>
      </rPr>
      <t xml:space="preserve"> Total</t>
    </r>
  </si>
  <si>
    <r>
      <t>American Indian/Alaska Native</t>
    </r>
    <r>
      <rPr>
        <sz val="12"/>
        <color theme="0"/>
        <rFont val="Calibri"/>
        <family val="2"/>
        <scheme val="minor"/>
      </rPr>
      <t xml:space="preserve"> Female</t>
    </r>
  </si>
  <si>
    <r>
      <t>Asian</t>
    </r>
    <r>
      <rPr>
        <sz val="12"/>
        <color theme="0" tint="-0.14999847407452621"/>
        <rFont val="Calibri"/>
        <family val="2"/>
        <scheme val="minor"/>
      </rPr>
      <t xml:space="preserve"> Female</t>
    </r>
  </si>
  <si>
    <r>
      <t>Black/African American</t>
    </r>
    <r>
      <rPr>
        <sz val="12"/>
        <color theme="0"/>
        <rFont val="Calibri"/>
        <family val="2"/>
        <scheme val="minor"/>
      </rPr>
      <t xml:space="preserve"> Female</t>
    </r>
  </si>
  <si>
    <r>
      <t>Hispanic/Latino</t>
    </r>
    <r>
      <rPr>
        <sz val="12"/>
        <color theme="0" tint="-0.14999847407452621"/>
        <rFont val="Calibri"/>
        <family val="2"/>
        <scheme val="minor"/>
      </rPr>
      <t xml:space="preserve"> Female</t>
    </r>
  </si>
  <si>
    <r>
      <t>Native Hawaiian/Other Pacific Islander</t>
    </r>
    <r>
      <rPr>
        <sz val="12"/>
        <color theme="0"/>
        <rFont val="Calibri"/>
        <family val="2"/>
        <scheme val="minor"/>
      </rPr>
      <t xml:space="preserve"> Female</t>
    </r>
  </si>
  <si>
    <r>
      <t>White</t>
    </r>
    <r>
      <rPr>
        <sz val="12"/>
        <color theme="0" tint="-0.14999847407452621"/>
        <rFont val="Calibri"/>
        <family val="2"/>
        <scheme val="minor"/>
      </rPr>
      <t xml:space="preserve"> Female</t>
    </r>
  </si>
  <si>
    <r>
      <t>Other/Unknown*</t>
    </r>
    <r>
      <rPr>
        <sz val="12"/>
        <color theme="0"/>
        <rFont val="Calibri"/>
        <family val="2"/>
        <scheme val="minor"/>
      </rPr>
      <t xml:space="preserve"> Female</t>
    </r>
  </si>
  <si>
    <r>
      <t>American Indian/Alaska Native</t>
    </r>
    <r>
      <rPr>
        <sz val="12"/>
        <color theme="0"/>
        <rFont val="Calibri"/>
        <family val="2"/>
        <scheme val="minor"/>
      </rPr>
      <t xml:space="preserve"> Male</t>
    </r>
  </si>
  <si>
    <r>
      <t>Asian</t>
    </r>
    <r>
      <rPr>
        <sz val="12"/>
        <color theme="0" tint="-0.14999847407452621"/>
        <rFont val="Calibri"/>
        <family val="2"/>
        <scheme val="minor"/>
      </rPr>
      <t xml:space="preserve"> Male</t>
    </r>
  </si>
  <si>
    <r>
      <t>Black/African American</t>
    </r>
    <r>
      <rPr>
        <sz val="12"/>
        <color theme="0"/>
        <rFont val="Calibri"/>
        <family val="2"/>
        <scheme val="minor"/>
      </rPr>
      <t xml:space="preserve"> Male</t>
    </r>
  </si>
  <si>
    <r>
      <t>Hispanic/Latino</t>
    </r>
    <r>
      <rPr>
        <sz val="12"/>
        <color theme="0" tint="-0.14999847407452621"/>
        <rFont val="Calibri"/>
        <family val="2"/>
        <scheme val="minor"/>
      </rPr>
      <t xml:space="preserve"> Male</t>
    </r>
  </si>
  <si>
    <r>
      <t>Native Hawaiian/Other Pacific Islander</t>
    </r>
    <r>
      <rPr>
        <sz val="12"/>
        <color theme="0"/>
        <rFont val="Calibri"/>
        <family val="2"/>
        <scheme val="minor"/>
      </rPr>
      <t xml:space="preserve"> Male</t>
    </r>
  </si>
  <si>
    <r>
      <t>White</t>
    </r>
    <r>
      <rPr>
        <sz val="12"/>
        <color theme="0" tint="-0.14999847407452621"/>
        <rFont val="Calibri"/>
        <family val="2"/>
        <scheme val="minor"/>
      </rPr>
      <t xml:space="preserve"> Male</t>
    </r>
  </si>
  <si>
    <r>
      <t>Other/Unknown*</t>
    </r>
    <r>
      <rPr>
        <sz val="12"/>
        <color theme="0"/>
        <rFont val="Calibri"/>
        <family val="2"/>
        <scheme val="minor"/>
      </rPr>
      <t xml:space="preserve"> Male</t>
    </r>
  </si>
  <si>
    <r>
      <t>American Indian/Alaska Native</t>
    </r>
    <r>
      <rPr>
        <sz val="12"/>
        <color theme="0"/>
        <rFont val="Calibri"/>
        <family val="2"/>
        <scheme val="minor"/>
      </rPr>
      <t xml:space="preserve"> Gemder not Specified</t>
    </r>
  </si>
  <si>
    <r>
      <t>Asian</t>
    </r>
    <r>
      <rPr>
        <sz val="12"/>
        <color theme="0" tint="-0.14999847407452621"/>
        <rFont val="Calibri"/>
        <family val="2"/>
        <scheme val="minor"/>
      </rPr>
      <t xml:space="preserve"> Gender not Specified</t>
    </r>
  </si>
  <si>
    <r>
      <t>Black/African American</t>
    </r>
    <r>
      <rPr>
        <sz val="12"/>
        <color theme="0"/>
        <rFont val="Calibri"/>
        <family val="2"/>
        <scheme val="minor"/>
      </rPr>
      <t xml:space="preserve"> Gender not Specified</t>
    </r>
  </si>
  <si>
    <r>
      <t>Native Hawaiian/Other Pacific Islander</t>
    </r>
    <r>
      <rPr>
        <sz val="12"/>
        <color theme="0"/>
        <rFont val="Calibri"/>
        <family val="2"/>
        <scheme val="minor"/>
      </rPr>
      <t xml:space="preserve"> Gender not Specified</t>
    </r>
  </si>
  <si>
    <r>
      <t>White</t>
    </r>
    <r>
      <rPr>
        <sz val="12"/>
        <color theme="0" tint="-0.14999847407452621"/>
        <rFont val="Calibri"/>
        <family val="2"/>
        <scheme val="minor"/>
      </rPr>
      <t xml:space="preserve"> Gender not specified</t>
    </r>
  </si>
  <si>
    <t>* Multirace, Other, and missing race/ethnicity are included in Other/Unknown.</t>
  </si>
  <si>
    <t>City Health Jurisdictions, 2017–2021</t>
  </si>
  <si>
    <r>
      <t xml:space="preserve"> — Berkeley</t>
    </r>
    <r>
      <rPr>
        <vertAlign val="superscript"/>
        <sz val="12"/>
        <rFont val="Arial"/>
        <family val="2"/>
      </rPr>
      <t>1</t>
    </r>
  </si>
  <si>
    <r>
      <t xml:space="preserve"> — Long Beach</t>
    </r>
    <r>
      <rPr>
        <vertAlign val="superscript"/>
        <sz val="12"/>
        <rFont val="Arial"/>
        <family val="2"/>
      </rPr>
      <t>1</t>
    </r>
  </si>
  <si>
    <r>
      <t xml:space="preserve"> — Pasadena</t>
    </r>
    <r>
      <rPr>
        <vertAlign val="superscript"/>
        <sz val="12"/>
        <rFont val="Arial"/>
        <family val="2"/>
      </rPr>
      <t>1</t>
    </r>
  </si>
  <si>
    <t>Gender Identity</t>
  </si>
  <si>
    <t>Cases</t>
  </si>
  <si>
    <t>Percentage</t>
  </si>
  <si>
    <t>Female</t>
  </si>
  <si>
    <t>Male</t>
  </si>
  <si>
    <t>Genderqueer or Non-Binary</t>
  </si>
  <si>
    <t>Transgender Female</t>
  </si>
  <si>
    <t>Transgender Male</t>
  </si>
  <si>
    <t>Unknown</t>
  </si>
  <si>
    <t>Race &amp; Age Group</t>
  </si>
  <si>
    <t>California, 2021</t>
  </si>
  <si>
    <t xml:space="preserve">Table PS-1.  Primary and Secondary Syphilis, Cases and Incidence Rates, California Counties and Selected City Health </t>
  </si>
  <si>
    <t>Table PS-2.  Primary and Secondary Syphilis, Cases and Incidence Rates by Gender, California, 2021</t>
  </si>
  <si>
    <t xml:space="preserve">Table PS-3.  Primary and Secondary Syphilis, Cases and Incidence Rates by Gender, Race/Ethnicity, and Age Group, </t>
  </si>
  <si>
    <r>
      <t>Black/African American</t>
    </r>
    <r>
      <rPr>
        <b/>
        <sz val="12"/>
        <color theme="0"/>
        <rFont val="Calibri"/>
        <family val="2"/>
        <scheme val="minor"/>
      </rPr>
      <t xml:space="preserve"> totals</t>
    </r>
  </si>
  <si>
    <r>
      <t>Ages 15 - 19</t>
    </r>
    <r>
      <rPr>
        <sz val="12"/>
        <color theme="0" tint="-0.14999847407452621"/>
        <rFont val="Calibri"/>
        <family val="2"/>
        <scheme val="minor"/>
      </rPr>
      <t xml:space="preserve"> Black/African American</t>
    </r>
  </si>
  <si>
    <r>
      <rPr>
        <sz val="12"/>
        <color theme="0"/>
        <rFont val="Calibri"/>
        <family val="2"/>
        <scheme val="minor"/>
      </rPr>
      <t>Ages</t>
    </r>
    <r>
      <rPr>
        <sz val="12"/>
        <rFont val="Calibri"/>
        <family val="2"/>
        <scheme val="minor"/>
      </rPr>
      <t xml:space="preserve"> 20 - 24 </t>
    </r>
    <r>
      <rPr>
        <sz val="12"/>
        <color theme="0"/>
        <rFont val="Calibri"/>
        <family val="2"/>
        <scheme val="minor"/>
      </rPr>
      <t>Black/African American</t>
    </r>
  </si>
  <si>
    <r>
      <rPr>
        <sz val="12"/>
        <color theme="0" tint="-0.14999847407452621"/>
        <rFont val="Calibri"/>
        <family val="2"/>
        <scheme val="minor"/>
      </rPr>
      <t xml:space="preserve">Ages </t>
    </r>
    <r>
      <rPr>
        <sz val="12"/>
        <rFont val="Calibri"/>
        <family val="2"/>
        <scheme val="minor"/>
      </rPr>
      <t>25 - 29</t>
    </r>
    <r>
      <rPr>
        <sz val="12"/>
        <color theme="0" tint="-0.14999847407452621"/>
        <rFont val="Calibri"/>
        <family val="2"/>
        <scheme val="minor"/>
      </rPr>
      <t xml:space="preserve"> Black/African American</t>
    </r>
  </si>
  <si>
    <r>
      <rPr>
        <sz val="12"/>
        <color theme="0"/>
        <rFont val="Calibri"/>
        <family val="2"/>
        <scheme val="minor"/>
      </rPr>
      <t xml:space="preserve">Ages </t>
    </r>
    <r>
      <rPr>
        <sz val="12"/>
        <rFont val="Calibri"/>
        <family val="2"/>
        <scheme val="minor"/>
      </rPr>
      <t xml:space="preserve">30 - 34 </t>
    </r>
    <r>
      <rPr>
        <sz val="12"/>
        <color theme="0"/>
        <rFont val="Calibri"/>
        <family val="2"/>
        <scheme val="minor"/>
      </rPr>
      <t>Black/African American</t>
    </r>
  </si>
  <si>
    <r>
      <rPr>
        <sz val="12"/>
        <color theme="0" tint="-0.14999847407452621"/>
        <rFont val="Calibri"/>
        <family val="2"/>
        <scheme val="minor"/>
      </rPr>
      <t xml:space="preserve">Ages </t>
    </r>
    <r>
      <rPr>
        <sz val="12"/>
        <rFont val="Calibri"/>
        <family val="2"/>
        <scheme val="minor"/>
      </rPr>
      <t>35 - 44</t>
    </r>
    <r>
      <rPr>
        <sz val="12"/>
        <color theme="0" tint="-0.14999847407452621"/>
        <rFont val="Calibri"/>
        <family val="2"/>
        <scheme val="minor"/>
      </rPr>
      <t xml:space="preserve"> Black/African American</t>
    </r>
  </si>
  <si>
    <r>
      <rPr>
        <sz val="12"/>
        <color theme="0"/>
        <rFont val="Calibri"/>
        <family val="2"/>
        <scheme val="minor"/>
      </rPr>
      <t xml:space="preserve">Ages </t>
    </r>
    <r>
      <rPr>
        <sz val="12"/>
        <rFont val="Calibri"/>
        <family val="2"/>
        <scheme val="minor"/>
      </rPr>
      <t xml:space="preserve">45+ </t>
    </r>
    <r>
      <rPr>
        <sz val="12"/>
        <color theme="0"/>
        <rFont val="Calibri"/>
        <family val="2"/>
        <scheme val="minor"/>
      </rPr>
      <t>Black/African American</t>
    </r>
  </si>
  <si>
    <r>
      <t>Hispanic/Latino</t>
    </r>
    <r>
      <rPr>
        <b/>
        <sz val="12"/>
        <color theme="0" tint="-0.14999847407452621"/>
        <rFont val="Calibri"/>
        <family val="2"/>
        <scheme val="minor"/>
      </rPr>
      <t xml:space="preserve"> totals</t>
    </r>
  </si>
  <si>
    <r>
      <t xml:space="preserve">Ages 15 - 19 </t>
    </r>
    <r>
      <rPr>
        <sz val="12"/>
        <color theme="0"/>
        <rFont val="Calibri"/>
        <family val="2"/>
        <scheme val="minor"/>
      </rPr>
      <t>Hispanic/Latino</t>
    </r>
  </si>
  <si>
    <r>
      <rPr>
        <sz val="12"/>
        <color theme="0" tint="-0.14999847407452621"/>
        <rFont val="Calibri"/>
        <family val="2"/>
        <scheme val="minor"/>
      </rPr>
      <t>Ages</t>
    </r>
    <r>
      <rPr>
        <sz val="12"/>
        <rFont val="Calibri"/>
        <family val="2"/>
        <scheme val="minor"/>
      </rPr>
      <t xml:space="preserve"> 20 - 24</t>
    </r>
    <r>
      <rPr>
        <sz val="12"/>
        <color theme="0"/>
        <rFont val="Calibri"/>
        <family val="2"/>
        <scheme val="minor"/>
      </rPr>
      <t xml:space="preserve"> </t>
    </r>
    <r>
      <rPr>
        <sz val="12"/>
        <color theme="0" tint="-0.14999847407452621"/>
        <rFont val="Calibri"/>
        <family val="2"/>
        <scheme val="minor"/>
      </rPr>
      <t>Hispanic/Latino</t>
    </r>
  </si>
  <si>
    <r>
      <rPr>
        <sz val="12"/>
        <color theme="0"/>
        <rFont val="Calibri"/>
        <family val="2"/>
        <scheme val="minor"/>
      </rPr>
      <t>Ages</t>
    </r>
    <r>
      <rPr>
        <sz val="12"/>
        <color theme="0" tint="-0.14999847407452621"/>
        <rFont val="Calibri"/>
        <family val="2"/>
        <scheme val="minor"/>
      </rPr>
      <t xml:space="preserve"> </t>
    </r>
    <r>
      <rPr>
        <sz val="12"/>
        <rFont val="Calibri"/>
        <family val="2"/>
        <scheme val="minor"/>
      </rPr>
      <t xml:space="preserve">25 - 29 </t>
    </r>
    <r>
      <rPr>
        <sz val="12"/>
        <color theme="0"/>
        <rFont val="Calibri"/>
        <family val="2"/>
        <scheme val="minor"/>
      </rPr>
      <t>Hispanic/Latino</t>
    </r>
  </si>
  <si>
    <r>
      <rPr>
        <sz val="12"/>
        <color theme="0" tint="-0.14999847407452621"/>
        <rFont val="Calibri"/>
        <family val="2"/>
        <scheme val="minor"/>
      </rPr>
      <t xml:space="preserve">Ages </t>
    </r>
    <r>
      <rPr>
        <sz val="12"/>
        <rFont val="Calibri"/>
        <family val="2"/>
        <scheme val="minor"/>
      </rPr>
      <t xml:space="preserve">30 - 34 </t>
    </r>
    <r>
      <rPr>
        <sz val="12"/>
        <color theme="0" tint="-0.14999847407452621"/>
        <rFont val="Calibri"/>
        <family val="2"/>
        <scheme val="minor"/>
      </rPr>
      <t>Hispanic/Latino</t>
    </r>
  </si>
  <si>
    <r>
      <rPr>
        <sz val="12"/>
        <color theme="0"/>
        <rFont val="Calibri"/>
        <family val="2"/>
        <scheme val="minor"/>
      </rPr>
      <t>Ages</t>
    </r>
    <r>
      <rPr>
        <sz val="12"/>
        <rFont val="Calibri"/>
        <family val="2"/>
        <scheme val="minor"/>
      </rPr>
      <t xml:space="preserve"> 35 - 44</t>
    </r>
    <r>
      <rPr>
        <sz val="12"/>
        <color theme="0" tint="-0.14999847407452621"/>
        <rFont val="Calibri"/>
        <family val="2"/>
        <scheme val="minor"/>
      </rPr>
      <t xml:space="preserve"> </t>
    </r>
    <r>
      <rPr>
        <sz val="12"/>
        <color theme="0"/>
        <rFont val="Calibri"/>
        <family val="2"/>
        <scheme val="minor"/>
      </rPr>
      <t>Hispanic/Latino</t>
    </r>
  </si>
  <si>
    <r>
      <rPr>
        <sz val="12"/>
        <color theme="0" tint="-0.14999847407452621"/>
        <rFont val="Calibri"/>
        <family val="2"/>
        <scheme val="minor"/>
      </rPr>
      <t>Ages</t>
    </r>
    <r>
      <rPr>
        <sz val="12"/>
        <rFont val="Calibri"/>
        <family val="2"/>
        <scheme val="minor"/>
      </rPr>
      <t xml:space="preserve"> 45+ </t>
    </r>
    <r>
      <rPr>
        <sz val="12"/>
        <color theme="0" tint="-0.14999847407452621"/>
        <rFont val="Calibri"/>
        <family val="2"/>
        <scheme val="minor"/>
      </rPr>
      <t>Hispanic/Latino</t>
    </r>
  </si>
  <si>
    <r>
      <t>White</t>
    </r>
    <r>
      <rPr>
        <b/>
        <sz val="12"/>
        <color theme="0"/>
        <rFont val="Calibri"/>
        <family val="2"/>
        <scheme val="minor"/>
      </rPr>
      <t xml:space="preserve"> totals</t>
    </r>
  </si>
  <si>
    <r>
      <t xml:space="preserve">Ages 15 - 19 </t>
    </r>
    <r>
      <rPr>
        <sz val="12"/>
        <color theme="0" tint="-0.14999847407452621"/>
        <rFont val="Calibri"/>
        <family val="2"/>
        <scheme val="minor"/>
      </rPr>
      <t>White</t>
    </r>
  </si>
  <si>
    <r>
      <rPr>
        <sz val="12"/>
        <color theme="0"/>
        <rFont val="Calibri"/>
        <family val="2"/>
        <scheme val="minor"/>
      </rPr>
      <t>Ages</t>
    </r>
    <r>
      <rPr>
        <sz val="12"/>
        <rFont val="Calibri"/>
        <family val="2"/>
        <scheme val="minor"/>
      </rPr>
      <t xml:space="preserve"> 20 - 24</t>
    </r>
    <r>
      <rPr>
        <sz val="12"/>
        <color theme="0"/>
        <rFont val="Calibri"/>
        <family val="2"/>
        <scheme val="minor"/>
      </rPr>
      <t xml:space="preserve"> White</t>
    </r>
  </si>
  <si>
    <r>
      <rPr>
        <sz val="12"/>
        <color theme="0" tint="-0.14999847407452621"/>
        <rFont val="Calibri"/>
        <family val="2"/>
        <scheme val="minor"/>
      </rPr>
      <t xml:space="preserve">Ages </t>
    </r>
    <r>
      <rPr>
        <sz val="12"/>
        <rFont val="Calibri"/>
        <family val="2"/>
        <scheme val="minor"/>
      </rPr>
      <t>25 - 29</t>
    </r>
    <r>
      <rPr>
        <sz val="12"/>
        <color theme="0" tint="-0.14999847407452621"/>
        <rFont val="Calibri"/>
        <family val="2"/>
        <scheme val="minor"/>
      </rPr>
      <t xml:space="preserve"> White</t>
    </r>
  </si>
  <si>
    <r>
      <rPr>
        <sz val="12"/>
        <color theme="0"/>
        <rFont val="Calibri"/>
        <family val="2"/>
        <scheme val="minor"/>
      </rPr>
      <t>Ages</t>
    </r>
    <r>
      <rPr>
        <sz val="12"/>
        <rFont val="Calibri"/>
        <family val="2"/>
        <scheme val="minor"/>
      </rPr>
      <t xml:space="preserve"> 30 - 34</t>
    </r>
    <r>
      <rPr>
        <sz val="12"/>
        <color theme="0"/>
        <rFont val="Calibri"/>
        <family val="2"/>
        <scheme val="minor"/>
      </rPr>
      <t xml:space="preserve"> White</t>
    </r>
  </si>
  <si>
    <r>
      <rPr>
        <sz val="12"/>
        <color theme="0" tint="-0.14999847407452621"/>
        <rFont val="Calibri"/>
        <family val="2"/>
        <scheme val="minor"/>
      </rPr>
      <t xml:space="preserve">Ages </t>
    </r>
    <r>
      <rPr>
        <sz val="12"/>
        <rFont val="Calibri"/>
        <family val="2"/>
        <scheme val="minor"/>
      </rPr>
      <t xml:space="preserve">35 - 44 </t>
    </r>
    <r>
      <rPr>
        <sz val="12"/>
        <color theme="0" tint="-0.14999847407452621"/>
        <rFont val="Calibri"/>
        <family val="2"/>
        <scheme val="minor"/>
      </rPr>
      <t>White</t>
    </r>
  </si>
  <si>
    <r>
      <rPr>
        <sz val="12"/>
        <color theme="0"/>
        <rFont val="Calibri"/>
        <family val="2"/>
        <scheme val="minor"/>
      </rPr>
      <t>Ages</t>
    </r>
    <r>
      <rPr>
        <sz val="12"/>
        <rFont val="Calibri"/>
        <family val="2"/>
        <scheme val="minor"/>
      </rPr>
      <t xml:space="preserve"> 45+ </t>
    </r>
    <r>
      <rPr>
        <sz val="12"/>
        <color theme="0"/>
        <rFont val="Calibri"/>
        <family val="2"/>
        <scheme val="minor"/>
      </rPr>
      <t>White</t>
    </r>
  </si>
  <si>
    <r>
      <t xml:space="preserve">Other/Unknown* </t>
    </r>
    <r>
      <rPr>
        <b/>
        <sz val="12"/>
        <color theme="0" tint="-0.14999847407452621"/>
        <rFont val="Calibri"/>
        <family val="2"/>
        <scheme val="minor"/>
      </rPr>
      <t>totals</t>
    </r>
  </si>
  <si>
    <r>
      <t>Ages</t>
    </r>
    <r>
      <rPr>
        <sz val="12"/>
        <color theme="0"/>
        <rFont val="Calibri"/>
        <family val="2"/>
        <scheme val="minor"/>
      </rPr>
      <t xml:space="preserve"> 0</t>
    </r>
    <r>
      <rPr>
        <sz val="12"/>
        <rFont val="Calibri"/>
        <family val="2"/>
        <scheme val="minor"/>
      </rPr>
      <t xml:space="preserve">0 - 14* </t>
    </r>
    <r>
      <rPr>
        <sz val="12"/>
        <color theme="0"/>
        <rFont val="Calibri"/>
        <family val="2"/>
        <scheme val="minor"/>
      </rPr>
      <t>Other/Unknown race</t>
    </r>
  </si>
  <si>
    <r>
      <rPr>
        <sz val="12"/>
        <color theme="0" tint="-0.14999847407452621"/>
        <rFont val="Calibri"/>
        <family val="2"/>
        <scheme val="minor"/>
      </rPr>
      <t>Ages</t>
    </r>
    <r>
      <rPr>
        <sz val="12"/>
        <rFont val="Calibri"/>
        <family val="2"/>
        <scheme val="minor"/>
      </rPr>
      <t xml:space="preserve"> 15 - 19 </t>
    </r>
    <r>
      <rPr>
        <sz val="12"/>
        <color theme="0" tint="-0.14999847407452621"/>
        <rFont val="Calibri"/>
        <family val="2"/>
        <scheme val="minor"/>
      </rPr>
      <t>Other/Unknown race</t>
    </r>
  </si>
  <si>
    <r>
      <rPr>
        <sz val="12"/>
        <color theme="0"/>
        <rFont val="Calibri"/>
        <family val="2"/>
        <scheme val="minor"/>
      </rPr>
      <t xml:space="preserve">Ages </t>
    </r>
    <r>
      <rPr>
        <sz val="12"/>
        <rFont val="Calibri"/>
        <family val="2"/>
        <scheme val="minor"/>
      </rPr>
      <t>20 - 24</t>
    </r>
    <r>
      <rPr>
        <sz val="12"/>
        <color theme="0" tint="-0.14999847407452621"/>
        <rFont val="Calibri"/>
        <family val="2"/>
        <scheme val="minor"/>
      </rPr>
      <t xml:space="preserve"> </t>
    </r>
    <r>
      <rPr>
        <sz val="12"/>
        <color theme="0"/>
        <rFont val="Calibri"/>
        <family val="2"/>
        <scheme val="minor"/>
      </rPr>
      <t>Other/Unknown race</t>
    </r>
  </si>
  <si>
    <r>
      <rPr>
        <sz val="12"/>
        <color theme="0" tint="-0.14999847407452621"/>
        <rFont val="Calibri"/>
        <family val="2"/>
        <scheme val="minor"/>
      </rPr>
      <t>Ages</t>
    </r>
    <r>
      <rPr>
        <sz val="12"/>
        <rFont val="Calibri"/>
        <family val="2"/>
        <scheme val="minor"/>
      </rPr>
      <t xml:space="preserve"> 25 - 29</t>
    </r>
    <r>
      <rPr>
        <sz val="12"/>
        <color theme="0"/>
        <rFont val="Calibri"/>
        <family val="2"/>
        <scheme val="minor"/>
      </rPr>
      <t xml:space="preserve"> </t>
    </r>
    <r>
      <rPr>
        <sz val="12"/>
        <color theme="0" tint="-0.14999847407452621"/>
        <rFont val="Calibri"/>
        <family val="2"/>
        <scheme val="minor"/>
      </rPr>
      <t>Other/Unknown race</t>
    </r>
  </si>
  <si>
    <r>
      <rPr>
        <sz val="12"/>
        <color theme="0"/>
        <rFont val="Calibri"/>
        <family val="2"/>
        <scheme val="minor"/>
      </rPr>
      <t>Ages</t>
    </r>
    <r>
      <rPr>
        <sz val="12"/>
        <color theme="0" tint="-0.14999847407452621"/>
        <rFont val="Calibri"/>
        <family val="2"/>
        <scheme val="minor"/>
      </rPr>
      <t xml:space="preserve"> </t>
    </r>
    <r>
      <rPr>
        <sz val="12"/>
        <rFont val="Calibri"/>
        <family val="2"/>
        <scheme val="minor"/>
      </rPr>
      <t xml:space="preserve">30 - 34 </t>
    </r>
    <r>
      <rPr>
        <sz val="12"/>
        <color theme="0"/>
        <rFont val="Calibri"/>
        <family val="2"/>
        <scheme val="minor"/>
      </rPr>
      <t>Other/Unknown race</t>
    </r>
  </si>
  <si>
    <r>
      <rPr>
        <sz val="12"/>
        <color theme="0" tint="-0.14999847407452621"/>
        <rFont val="Calibri"/>
        <family val="2"/>
        <scheme val="minor"/>
      </rPr>
      <t xml:space="preserve">Ages </t>
    </r>
    <r>
      <rPr>
        <sz val="12"/>
        <rFont val="Calibri"/>
        <family val="2"/>
        <scheme val="minor"/>
      </rPr>
      <t xml:space="preserve">35 - 44 </t>
    </r>
    <r>
      <rPr>
        <sz val="12"/>
        <color theme="0" tint="-0.14999847407452621"/>
        <rFont val="Calibri"/>
        <family val="2"/>
        <scheme val="minor"/>
      </rPr>
      <t>Other/Unknown race</t>
    </r>
  </si>
  <si>
    <r>
      <rPr>
        <sz val="12"/>
        <color theme="0"/>
        <rFont val="Calibri"/>
        <family val="2"/>
        <scheme val="minor"/>
      </rPr>
      <t>Ages</t>
    </r>
    <r>
      <rPr>
        <sz val="12"/>
        <rFont val="Calibri"/>
        <family val="2"/>
        <scheme val="minor"/>
      </rPr>
      <t xml:space="preserve"> 45+</t>
    </r>
    <r>
      <rPr>
        <sz val="12"/>
        <color theme="0" tint="-0.14999847407452621"/>
        <rFont val="Calibri"/>
        <family val="2"/>
        <scheme val="minor"/>
      </rPr>
      <t xml:space="preserve"> </t>
    </r>
    <r>
      <rPr>
        <sz val="12"/>
        <color theme="0"/>
        <rFont val="Calibri"/>
        <family val="2"/>
        <scheme val="minor"/>
      </rPr>
      <t>Other/Unknown race</t>
    </r>
  </si>
  <si>
    <r>
      <t xml:space="preserve">         Age Not Specified</t>
    </r>
    <r>
      <rPr>
        <sz val="12"/>
        <color theme="0"/>
        <rFont val="Calibri"/>
        <family val="2"/>
        <scheme val="minor"/>
      </rPr>
      <t xml:space="preserve"> </t>
    </r>
    <r>
      <rPr>
        <sz val="12"/>
        <color theme="0" tint="-0.14999847407452621"/>
        <rFont val="Calibri"/>
        <family val="2"/>
        <scheme val="minor"/>
      </rPr>
      <t>Other/Unknown race</t>
    </r>
  </si>
  <si>
    <t>* American Indian/Alaska Native, Asian, Native Hawaiian or Other Pacific Islander, and Multirace are included in Other/Unknown,</t>
  </si>
  <si>
    <t xml:space="preserve"> and race-specific data for ages 0-14 and age not specified are suppressed as per agency Data De-Identification Guidelines (DDG).</t>
  </si>
  <si>
    <t xml:space="preserve"> See technical notes for more information.</t>
  </si>
  <si>
    <t xml:space="preserve">Table PS-4.  Primary and Secondary Syphilis, Cases and Incidence Rates for Females, California Counties and </t>
  </si>
  <si>
    <t>Selected City Health Jurisdictions, 2017–2021</t>
  </si>
  <si>
    <t xml:space="preserve">Table PS-5.  Primary and Secondary Syphilis, Cases and Incidence Rates for Males, California Counties and </t>
  </si>
  <si>
    <t>Table PS-6.  Primary and Secondary Syphilis, Cases and Incidence Rates by Gender and Age Group, California, 2017–2021</t>
  </si>
  <si>
    <t>Table PS-7.  Primary and Secondary Syphilis, Cases and Incidence Rates by Gender and Race/Ethnicity, California, 2017–2021</t>
  </si>
  <si>
    <t>White Gender not specified</t>
  </si>
  <si>
    <t>Other/Unknown* Gender not specified</t>
  </si>
  <si>
    <t xml:space="preserve">Table PS-8.  Primary and Secondary Syphilis, Cases and Incidence Rates for Females Ages 15–44, California </t>
  </si>
  <si>
    <t>Counties and Selected City Health Jurisdictions, 2017–2021</t>
  </si>
  <si>
    <t xml:space="preserve">Table PS-9.  Primary and Secondary Syphilis, Cases and Percentages among </t>
  </si>
  <si>
    <t>Female Gender Identity, by Sexual Orientation, California, 2021</t>
  </si>
  <si>
    <t>Sexual Orientation</t>
  </si>
  <si>
    <t>Bisexual</t>
  </si>
  <si>
    <t>Gay, Lesbian, or Same-Gender Loving</t>
  </si>
  <si>
    <t>Heterosexual or Straight</t>
  </si>
  <si>
    <t xml:space="preserve">Table PS-10.  Primary and Secondary Syphilis, Cases and Percentages among </t>
  </si>
  <si>
    <t>Male Gender Identity, by Sexual Orientation, California, 2021</t>
  </si>
  <si>
    <t xml:space="preserve">Table PS-11.  Primary and Secondary Syphilis, Cases and Percentages among </t>
  </si>
  <si>
    <t>Genderqueer or Non-Binary Gender Identity, by Sexual Orientation, California, 2021</t>
  </si>
  <si>
    <t xml:space="preserve">Table PS-12.  Primary and Secondary Syphilis, Cases and Percentages among </t>
  </si>
  <si>
    <t>Transgender Female Gender Identity, by Sexual Orientation, California, 2021</t>
  </si>
  <si>
    <t xml:space="preserve">Table PS-13.  Primary and Secondary Syphilis, Cases and Percentages among </t>
  </si>
  <si>
    <t>Transgender Male Gender Identity, by Sexual Orientation, California, 2021</t>
  </si>
  <si>
    <t xml:space="preserve">Table PS-14.  Primary and Secondary Syphilis, Cases and Percentages among </t>
  </si>
  <si>
    <t>Unknown Gender Identity, by Sexual Orientation, California, 2021</t>
  </si>
  <si>
    <t xml:space="preserve">Table EnPnS-1.  Early non-primary non-secondary Syphilis, Cases and Incidence Rates, California Counties and </t>
  </si>
  <si>
    <r>
      <t xml:space="preserve"> — Berkeley</t>
    </r>
    <r>
      <rPr>
        <vertAlign val="superscript"/>
        <sz val="10"/>
        <rFont val="Arial"/>
        <family val="2"/>
      </rPr>
      <t>1</t>
    </r>
  </si>
  <si>
    <r>
      <t xml:space="preserve"> — Long Beach</t>
    </r>
    <r>
      <rPr>
        <vertAlign val="superscript"/>
        <sz val="10"/>
        <rFont val="Arial"/>
        <family val="2"/>
      </rPr>
      <t>1</t>
    </r>
  </si>
  <si>
    <r>
      <t xml:space="preserve"> — Pasadena</t>
    </r>
    <r>
      <rPr>
        <vertAlign val="superscript"/>
        <sz val="10"/>
        <rFont val="Arial"/>
        <family val="2"/>
      </rPr>
      <t>1</t>
    </r>
  </si>
  <si>
    <t xml:space="preserve">Table EnPnS-2.  Early non-primary non-secondary Syphilis, Cases and Incidence Rates by Gender, </t>
  </si>
  <si>
    <t xml:space="preserve">Table EnPnS-3.  Early non-primary non-secondary Syphilis, Cases and Incidence Rates by Gender, Race/Ethnicity, and </t>
  </si>
  <si>
    <t>Age Group, California, 2021</t>
  </si>
  <si>
    <t xml:space="preserve">Table EnPnS-4.  Early non-primary non-secondary Syphilis, Cases and Incidence Rates for Females, California </t>
  </si>
  <si>
    <t xml:space="preserve">Table EnPnS-5.  Early non-primary non-secondary Syphilis, Cases and Incidence Rates for Males, California </t>
  </si>
  <si>
    <t>Table EnPnS-6.  Early non-primary non-secondary Syphilis, Cases and Incidence Rates by Gender and Age Group, California, 2017–2021</t>
  </si>
  <si>
    <t xml:space="preserve">    Note:  Incidence rates are per 100,000 population.</t>
  </si>
  <si>
    <t>Table EnPnS-7.  Early non-primary non-secondary Syphilis, Cases and Incidence Rates by Gender and Race/Ethnicity, California, 2017–2021</t>
  </si>
  <si>
    <t xml:space="preserve">Table EnPnS-8.  Early non-primary non-secondary Syphilis, Cases and Incidence Rates for Females Ages 15–44, </t>
  </si>
  <si>
    <t>California Counties and Selected City Health Jurisdictions, 2017–2021</t>
  </si>
  <si>
    <t xml:space="preserve">Table EnPnS-9.  Early non-primary non-secondary Syphilis, Cases and Percentages </t>
  </si>
  <si>
    <t>among Female Gender Identity, by Sexual Orientation, California, 2021</t>
  </si>
  <si>
    <t xml:space="preserve">Table EnPnS-10.  Early non-primary non-secondary Syphilis, Cases and Percentages </t>
  </si>
  <si>
    <t>among Male Gender Identity, by Sexual Orientation, California, 2021</t>
  </si>
  <si>
    <t xml:space="preserve">Table EnPnS-11.  Early non-primary non-secondary Syphilis, Cases and Percentages among </t>
  </si>
  <si>
    <t xml:space="preserve">Table EnPnS-12.  Early non-primary non-secondary Syphilis, Cases and Percentages </t>
  </si>
  <si>
    <t>among Transgender Female Gender Identity, by Sexual Orientation, California, 2021</t>
  </si>
  <si>
    <t xml:space="preserve">Table EnPnS-13.  Early non-primary non-secondary Syphilis, Cases and Percentages </t>
  </si>
  <si>
    <t>among Transgender Male Gender Identity, by Sexual Orientation, California, 2021</t>
  </si>
  <si>
    <t xml:space="preserve">Table EnPnS-14.  Early non-primary non-secondary Syphilis, Cases and Percentages </t>
  </si>
  <si>
    <t>among Unknown Gender Identity, by Sexual Orientation, California, 2021</t>
  </si>
  <si>
    <t xml:space="preserve">Table TES-1.  Total Early Syphilis*, Cases and Incidence Rates, California Counties and Selected City Health </t>
  </si>
  <si>
    <t>* Early syphilis includes primary, secondary, and early non-primary non-secondary syphilis.</t>
  </si>
  <si>
    <t xml:space="preserve">Table TES-2.  Total Early Syphilis*, Cases and Incidence Rates by Gender, </t>
  </si>
  <si>
    <t xml:space="preserve">Table TES-3.  Total Early Syphilis*, Cases and Incidence Rates by Gender, Race/Ethnicity, and Age Group, </t>
  </si>
  <si>
    <t xml:space="preserve">Table TES-4.  Total Early Syphilis*, Cases and Incidence Rates for Females, California Counties and Selected </t>
  </si>
  <si>
    <t xml:space="preserve">Table TES-5.  Total Early Syphilis*, Cases and Incidence Rates for Males, California Counties and Selected </t>
  </si>
  <si>
    <t xml:space="preserve">Table TES-6.  Total Early Syphilis*, Cases and Incidence Rates by Gender and Age Group, </t>
  </si>
  <si>
    <t>California, 2017–2021</t>
  </si>
  <si>
    <t xml:space="preserve">Table TES-8.  Total Early Syphilis*, Cases and Incidence Rates for Females Ages 15–44, California Counties </t>
  </si>
  <si>
    <t>and Selected City Health Jurisdictions, 2017–2021</t>
  </si>
  <si>
    <t xml:space="preserve">Table TES-9.  Total Early Syphilis*, Cases and Percentages among </t>
  </si>
  <si>
    <t xml:space="preserve">Table TES-10.  Total Early Syphilis*, Cases and Percentages among </t>
  </si>
  <si>
    <t xml:space="preserve">Table TES-11.  Total Early Syphilis*, Cases and Percentages among Genderqueer </t>
  </si>
  <si>
    <t>or Non-Binary Gender Identity, by Sexual Orientation, California, 2021</t>
  </si>
  <si>
    <t xml:space="preserve">Table TES-12.  Total Early Syphilis*, Cases and Percentages among </t>
  </si>
  <si>
    <t xml:space="preserve">Table TES-13.  Total Early Syphilis*, Cases and Percentages among </t>
  </si>
  <si>
    <t xml:space="preserve">Table TES-14.  Total Early Syphilis*, Cases and Percentages among </t>
  </si>
  <si>
    <t xml:space="preserve">Table UDLS-1.  Unknown Duration or Late Syphilis, Cases and Incidence Rates, California Counties and Selected City </t>
  </si>
  <si>
    <t>Health Jurisdictions, 2017–2021</t>
  </si>
  <si>
    <t xml:space="preserve">Table UDLS-2.  Unknown Duration or Late Syphilis, Cases and Incidence Rates by Gender, </t>
  </si>
  <si>
    <t xml:space="preserve">Table UDLS-3.  Unknown Duration or Late Syphilis, Cases and Incidence Rates for Females, California Counties </t>
  </si>
  <si>
    <t xml:space="preserve">Table UDLS-4.  Unknown Duration or Late Syphilis, Cases and Incidence Rates for Males, California Counties </t>
  </si>
  <si>
    <t xml:space="preserve">          s = Data suppressed as per agency Data De-Identification Guidelines (DDG).  See technical notes for more information.</t>
  </si>
  <si>
    <t xml:space="preserve">Table UDLS-5.  Unknown Duration or Late Syphilis, Cases and Incidence Rates for Females Ages 15–44, </t>
  </si>
  <si>
    <t>Table UDLS-6.  Unknown Duration or Late Syphilis, Cases and Percentages by Gender Identity, California, 2021</t>
  </si>
  <si>
    <t>Table UDLS-7.  Unknown Duration or Late Syphilis, Cases and Percentages by Sexual Orientation, California, 2021</t>
  </si>
  <si>
    <t xml:space="preserve">Table CS-1.  Congenital Syphilis by Year of Birth, Cases and Incidence Rates, California Counties and Selected City </t>
  </si>
  <si>
    <t xml:space="preserve">    Note:  Incidence rates are per 100,000 live births. </t>
  </si>
  <si>
    <t>State of California, Department of Public Health, Center for Health Statistics and Informatics, Comprehensive Master Birth Files.</t>
  </si>
  <si>
    <t xml:space="preserve">Table CS-2.  Congenital Syphilis by Year of Birth, Cases and Incidence Rates by Race/Ethnicity of Birthing Parent, </t>
  </si>
  <si>
    <t>California, 2012–2021</t>
  </si>
  <si>
    <t>RACE/ETHNICITY</t>
  </si>
  <si>
    <t>2012
Cases</t>
  </si>
  <si>
    <t>2013
Cases</t>
  </si>
  <si>
    <t>2014
Cases</t>
  </si>
  <si>
    <t>2015
Cases</t>
  </si>
  <si>
    <t>2016
Cases</t>
  </si>
  <si>
    <t xml:space="preserve"> CALIFORNIA</t>
  </si>
  <si>
    <t xml:space="preserve"> American Indian/Alaska Native</t>
  </si>
  <si>
    <r>
      <t xml:space="preserve"> Black/African American </t>
    </r>
    <r>
      <rPr>
        <sz val="12"/>
        <color theme="0"/>
        <rFont val="Calibri"/>
        <family val="2"/>
        <scheme val="minor"/>
      </rPr>
      <t>……………..</t>
    </r>
  </si>
  <si>
    <t xml:space="preserve"> Hispanic/Latina</t>
  </si>
  <si>
    <t xml:space="preserve"> Native Hawaiian/Other Pacific Islander</t>
  </si>
  <si>
    <t xml:space="preserve"> White</t>
  </si>
  <si>
    <t xml:space="preserve"> Other/Not Specified</t>
  </si>
  <si>
    <t>blank row used to separate cases table from rates table</t>
  </si>
  <si>
    <t>2012
Rate</t>
  </si>
  <si>
    <t>2013
Rate</t>
  </si>
  <si>
    <t>2014
Rate</t>
  </si>
  <si>
    <t>2015
Rate</t>
  </si>
  <si>
    <t>2016
Rate</t>
  </si>
  <si>
    <t xml:space="preserve"> Black/African American</t>
  </si>
  <si>
    <t xml:space="preserve">     Note:  Incidence rates are per 100,000 live births.</t>
  </si>
  <si>
    <t xml:space="preserve">The 2021 comprehensive master birth file was not available when this table was published, so the 2021 denominator data were estimated </t>
  </si>
  <si>
    <t>by multiplying the 2020 race/ethnic percent distribution from the 2020 comprehensive master birth file by the 2021 projected births.</t>
  </si>
  <si>
    <t xml:space="preserve">  Source:  California Department of Public Health, STD Control Branch (data as reported through 12/1/2022)</t>
  </si>
  <si>
    <t xml:space="preserve">State of California, Department of Finance. Demographic Research Unit. 2020.  Historical and Projected Fertility Rates and Births, </t>
  </si>
  <si>
    <t>1990-2040 (Baseline 2019 Population Projections).  Sacramento: California, March 2021.</t>
  </si>
  <si>
    <t>Table CS-3.  Congenital Syphilis by Year of Birth, Cases by Classification, California, 2012-2021</t>
  </si>
  <si>
    <t>Year</t>
  </si>
  <si>
    <t>Confirmed
Cases</t>
  </si>
  <si>
    <t>Stillbirth
Cases</t>
  </si>
  <si>
    <t>Probable¹
Presumptive
Cases</t>
  </si>
  <si>
    <t>Possible²
Presumptive
Cases</t>
  </si>
  <si>
    <t>CDC Algorithm for Presumptive Cases</t>
  </si>
  <si>
    <r>
      <rPr>
        <vertAlign val="superscript"/>
        <sz val="12"/>
        <rFont val="Calibri"/>
        <family val="2"/>
        <scheme val="minor"/>
      </rPr>
      <t>1</t>
    </r>
    <r>
      <rPr>
        <sz val="12"/>
        <rFont val="Calibri"/>
        <family val="2"/>
        <scheme val="minor"/>
      </rPr>
      <t xml:space="preserve"> Mother not treated adequately or treatment unknown before or during pregnancy; or mother </t>
    </r>
  </si>
  <si>
    <t>treated adequately before or during pregnancy, but evidence of treatment failure or reinfection.</t>
  </si>
  <si>
    <r>
      <rPr>
        <vertAlign val="superscript"/>
        <sz val="12"/>
        <rFont val="Calibri"/>
        <family val="2"/>
        <scheme val="minor"/>
      </rPr>
      <t>2</t>
    </r>
    <r>
      <rPr>
        <sz val="12"/>
        <rFont val="Calibri"/>
        <family val="2"/>
        <scheme val="minor"/>
      </rPr>
      <t xml:space="preserve"> Mother treated adequately before or during pregnancy, but response was equivocal or could </t>
    </r>
  </si>
  <si>
    <t>not be determined prior to delivery and infant was not evaluated.</t>
  </si>
  <si>
    <t>Table CS-4.  Congenital Syphilis, Cases and Percentages by Gender Identity, California, 2021</t>
  </si>
  <si>
    <t>Orientation Not Listed</t>
  </si>
  <si>
    <t>Table TES-7.  Total Early Syphilis*, Cases and Incidence Rates by Gender and Race/Ethnicity, California, 2017–2021</t>
  </si>
  <si>
    <t xml:space="preserve"> Asian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</si>
</sst>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164" formatCode="#,##0&quot; &quot;"/>
    <numFmt numFmtId="165" formatCode="#,##0.0&quot; &quot;"/>
    <numFmt numFmtId="166" formatCode="[$-F400]h:mm:ss\ AM/PM"/>
    <numFmt numFmtId="167" formatCode="&quot; &quot;@"/>
    <numFmt numFmtId="168" formatCode="#,##0&quot; &quot;;;&quot;- &quot;"/>
    <numFmt numFmtId="169" formatCode="[=0]#,##0.0&quot; &quot;;[&lt;0.05]#,##0.00&quot; &quot;;#,##0.0&quot; &quot;"/>
  </numFmts>
  <fonts count="3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13"/>
      <name val="Calibri"/>
      <family val="2"/>
      <scheme val="minor"/>
    </font>
    <font>
      <b/>
      <sz val="13"/>
      <name val="Calibri"/>
      <family val="2"/>
      <scheme val="minor"/>
    </font>
    <font>
      <b/>
      <sz val="2"/>
      <name val="Calibri"/>
      <family val="2"/>
      <scheme val="minor"/>
    </font>
    <font>
      <sz val="10"/>
      <name val="Calibri"/>
      <family val="2"/>
      <scheme val="minor"/>
    </font>
    <font>
      <sz val="10"/>
      <name val="MS Sans Serif"/>
    </font>
    <font>
      <u/>
      <sz val="12"/>
      <color theme="10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6"/>
      <name val="Calibri"/>
      <family val="2"/>
      <scheme val="minor"/>
    </font>
    <font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0" tint="-0.499984740745262"/>
      <name val="Calibri"/>
      <family val="2"/>
      <scheme val="minor"/>
    </font>
    <font>
      <sz val="12"/>
      <name val="Calibri"/>
      <family val="2"/>
      <scheme val="minor"/>
    </font>
    <font>
      <sz val="12"/>
      <color theme="0"/>
      <name val="Calibri"/>
      <family val="2"/>
      <scheme val="minor"/>
    </font>
    <font>
      <vertAlign val="superscript"/>
      <sz val="12"/>
      <name val="Calibri"/>
      <family val="2"/>
      <scheme val="minor"/>
    </font>
    <font>
      <sz val="2"/>
      <name val="Calibri"/>
      <family val="2"/>
      <scheme val="minor"/>
    </font>
    <font>
      <b/>
      <sz val="12.8"/>
      <name val="Calibri"/>
      <family val="2"/>
      <scheme val="minor"/>
    </font>
    <font>
      <b/>
      <sz val="13.5"/>
      <name val="Calibri"/>
      <family val="2"/>
      <scheme val="minor"/>
    </font>
    <font>
      <sz val="12"/>
      <color theme="0" tint="-0.14999847407452621"/>
      <name val="Calibri"/>
      <family val="2"/>
      <scheme val="minor"/>
    </font>
    <font>
      <b/>
      <sz val="12"/>
      <color theme="0" tint="-0.14999847407452621"/>
      <name val="Calibri"/>
      <family val="2"/>
      <scheme val="minor"/>
    </font>
    <font>
      <vertAlign val="superscript"/>
      <sz val="12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u/>
      <sz val="15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sz val="5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10"/>
      <name val="Arial"/>
      <family val="2"/>
    </font>
    <font>
      <b/>
      <sz val="18"/>
      <color theme="1"/>
      <name val="Calibri"/>
      <family val="2"/>
      <scheme val="minor"/>
    </font>
    <font>
      <u/>
      <sz val="12"/>
      <name val="Calibri"/>
      <family val="2"/>
      <scheme val="minor"/>
    </font>
    <font>
      <sz val="10"/>
      <name val="MS Sans Serif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D9D9D9"/>
        <bgColor indexed="64"/>
      </patternFill>
    </fill>
  </fills>
  <borders count="5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/>
      <top/>
      <bottom style="thick">
        <color theme="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medium">
        <color indexed="64"/>
      </top>
      <bottom style="dashed">
        <color indexed="64"/>
      </bottom>
      <diagonal/>
    </border>
    <border>
      <left/>
      <right style="medium">
        <color auto="1"/>
      </right>
      <top style="medium">
        <color indexed="64"/>
      </top>
      <bottom style="dashed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indexed="64"/>
      </right>
      <top/>
      <bottom/>
      <diagonal/>
    </border>
    <border>
      <left style="thin">
        <color auto="1"/>
      </left>
      <right style="thin">
        <color indexed="64"/>
      </right>
      <top/>
      <bottom style="medium">
        <color auto="1"/>
      </bottom>
      <diagonal/>
    </border>
    <border>
      <left style="thin">
        <color auto="1"/>
      </left>
      <right style="thin">
        <color indexed="64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/>
      <right/>
      <top style="thin">
        <color indexed="64"/>
      </top>
      <bottom style="medium">
        <color auto="1"/>
      </bottom>
      <diagonal/>
    </border>
    <border>
      <left/>
      <right style="thin">
        <color auto="1"/>
      </right>
      <top style="thin">
        <color indexed="64"/>
      </top>
      <bottom style="medium">
        <color auto="1"/>
      </bottom>
      <diagonal/>
    </border>
    <border>
      <left style="thin">
        <color auto="1"/>
      </left>
      <right style="thin">
        <color indexed="64"/>
      </right>
      <top style="medium">
        <color auto="1"/>
      </top>
      <bottom/>
      <diagonal/>
    </border>
    <border>
      <left/>
      <right style="thin">
        <color indexed="64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indexed="64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indexed="64"/>
      </top>
      <bottom style="dashed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ck">
        <color auto="1"/>
      </left>
      <right style="thick">
        <color auto="1"/>
      </right>
      <top/>
      <bottom style="medium">
        <color auto="1"/>
      </bottom>
      <diagonal/>
    </border>
    <border>
      <left style="thick">
        <color auto="1"/>
      </left>
      <right style="thick">
        <color auto="1"/>
      </right>
      <top/>
      <bottom/>
      <diagonal/>
    </border>
    <border>
      <left/>
      <right/>
      <top style="thick">
        <color auto="1"/>
      </top>
      <bottom/>
      <diagonal/>
    </border>
    <border>
      <left style="medium">
        <color auto="1"/>
      </left>
      <right/>
      <top/>
      <bottom style="dashed">
        <color rgb="FF000000"/>
      </bottom>
      <diagonal/>
    </border>
    <border>
      <left style="medium">
        <color auto="1"/>
      </left>
      <right style="medium">
        <color auto="1"/>
      </right>
      <top/>
      <bottom style="dashed">
        <color rgb="FF000000"/>
      </bottom>
      <diagonal/>
    </border>
    <border>
      <left/>
      <right style="medium">
        <color auto="1"/>
      </right>
      <top/>
      <bottom style="dashed">
        <color rgb="FF000000"/>
      </bottom>
      <diagonal/>
    </border>
    <border>
      <left style="thin">
        <color indexed="64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medium">
        <color auto="1"/>
      </right>
      <top/>
      <bottom/>
      <diagonal/>
    </border>
    <border>
      <left style="thin">
        <color indexed="64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9">
    <xf numFmtId="0" fontId="0" fillId="0" borderId="0"/>
    <xf numFmtId="0" fontId="2" fillId="0" borderId="0"/>
    <xf numFmtId="0" fontId="7" fillId="0" borderId="0"/>
    <xf numFmtId="0" fontId="8" fillId="0" borderId="0" applyNumberFormat="0" applyFill="0" applyBorder="0" applyAlignment="0" applyProtection="0"/>
    <xf numFmtId="0" fontId="2" fillId="0" borderId="0"/>
    <xf numFmtId="0" fontId="24" fillId="0" borderId="0" applyNumberFormat="0" applyFill="0" applyBorder="0" applyAlignment="0" applyProtection="0"/>
    <xf numFmtId="0" fontId="25" fillId="0" borderId="7" applyNumberFormat="0" applyFill="0" applyAlignment="0" applyProtection="0"/>
    <xf numFmtId="0" fontId="35" fillId="0" borderId="0"/>
    <xf numFmtId="0" fontId="35" fillId="0" borderId="0"/>
  </cellStyleXfs>
  <cellXfs count="319">
    <xf numFmtId="0" fontId="0" fillId="0" borderId="0" xfId="0"/>
    <xf numFmtId="0" fontId="1" fillId="0" borderId="0" xfId="0" applyFont="1"/>
    <xf numFmtId="0" fontId="8" fillId="0" borderId="0" xfId="3" applyFont="1"/>
    <xf numFmtId="0" fontId="5" fillId="0" borderId="0" xfId="2" applyFont="1" applyAlignment="1">
      <alignment vertical="top"/>
    </xf>
    <xf numFmtId="0" fontId="11" fillId="0" borderId="0" xfId="2" applyFont="1"/>
    <xf numFmtId="0" fontId="9" fillId="0" borderId="0" xfId="2" applyFont="1"/>
    <xf numFmtId="0" fontId="4" fillId="0" borderId="4" xfId="2" applyFont="1" applyBorder="1" applyAlignment="1">
      <alignment horizontal="center"/>
    </xf>
    <xf numFmtId="166" fontId="4" fillId="0" borderId="4" xfId="2" applyNumberFormat="1" applyFont="1" applyBorder="1" applyAlignment="1">
      <alignment horizontal="center" vertical="center" wrapText="1"/>
    </xf>
    <xf numFmtId="0" fontId="4" fillId="0" borderId="4" xfId="2" applyFont="1" applyBorder="1" applyAlignment="1">
      <alignment horizontal="center" vertical="center" wrapText="1"/>
    </xf>
    <xf numFmtId="164" fontId="4" fillId="0" borderId="4" xfId="2" applyNumberFormat="1" applyFont="1" applyBorder="1" applyAlignment="1">
      <alignment horizontal="center" vertical="center" wrapText="1"/>
    </xf>
    <xf numFmtId="0" fontId="3" fillId="0" borderId="0" xfId="2" applyFont="1"/>
    <xf numFmtId="167" fontId="12" fillId="3" borderId="0" xfId="2" applyNumberFormat="1" applyFont="1" applyFill="1" applyAlignment="1">
      <alignment vertical="center"/>
    </xf>
    <xf numFmtId="164" fontId="12" fillId="3" borderId="0" xfId="2" applyNumberFormat="1" applyFont="1" applyFill="1" applyAlignment="1">
      <alignment horizontal="right" vertical="center"/>
    </xf>
    <xf numFmtId="168" fontId="13" fillId="2" borderId="0" xfId="2" applyNumberFormat="1" applyFont="1" applyFill="1" applyAlignment="1">
      <alignment horizontal="right" vertical="center"/>
    </xf>
    <xf numFmtId="165" fontId="12" fillId="3" borderId="0" xfId="2" applyNumberFormat="1" applyFont="1" applyFill="1" applyAlignment="1">
      <alignment horizontal="right" vertical="center"/>
    </xf>
    <xf numFmtId="164" fontId="14" fillId="4" borderId="0" xfId="2" quotePrefix="1" applyNumberFormat="1" applyFont="1" applyFill="1" applyAlignment="1">
      <alignment horizontal="right" vertical="center"/>
    </xf>
    <xf numFmtId="0" fontId="15" fillId="0" borderId="0" xfId="2" applyFont="1"/>
    <xf numFmtId="167" fontId="15" fillId="0" borderId="0" xfId="2" applyNumberFormat="1" applyFont="1" applyAlignment="1">
      <alignment vertical="center"/>
    </xf>
    <xf numFmtId="164" fontId="15" fillId="0" borderId="0" xfId="2" applyNumberFormat="1" applyFont="1" applyAlignment="1">
      <alignment horizontal="right" vertical="center"/>
    </xf>
    <xf numFmtId="165" fontId="15" fillId="0" borderId="0" xfId="2" applyNumberFormat="1" applyFont="1" applyAlignment="1">
      <alignment horizontal="right" vertical="center"/>
    </xf>
    <xf numFmtId="167" fontId="15" fillId="0" borderId="0" xfId="2" quotePrefix="1" applyNumberFormat="1" applyFont="1" applyAlignment="1">
      <alignment horizontal="left" vertical="center"/>
    </xf>
    <xf numFmtId="0" fontId="17" fillId="0" borderId="0" xfId="2" quotePrefix="1" applyFont="1" applyAlignment="1">
      <alignment horizontal="left" indent="2"/>
    </xf>
    <xf numFmtId="164" fontId="15" fillId="0" borderId="0" xfId="2" applyNumberFormat="1" applyFont="1"/>
    <xf numFmtId="0" fontId="15" fillId="0" borderId="0" xfId="2" quotePrefix="1" applyFont="1" applyAlignment="1">
      <alignment horizontal="left" indent="2"/>
    </xf>
    <xf numFmtId="0" fontId="15" fillId="0" borderId="0" xfId="2" applyFont="1" applyAlignment="1">
      <alignment wrapText="1"/>
    </xf>
    <xf numFmtId="0" fontId="6" fillId="0" borderId="0" xfId="2" applyFont="1"/>
    <xf numFmtId="0" fontId="18" fillId="0" borderId="0" xfId="2" applyFont="1"/>
    <xf numFmtId="164" fontId="6" fillId="0" borderId="0" xfId="2" applyNumberFormat="1" applyFont="1"/>
    <xf numFmtId="0" fontId="10" fillId="0" borderId="0" xfId="2" applyFont="1" applyAlignment="1">
      <alignment vertical="top"/>
    </xf>
    <xf numFmtId="0" fontId="19" fillId="0" borderId="0" xfId="2" applyFont="1" applyAlignment="1">
      <alignment vertical="top"/>
    </xf>
    <xf numFmtId="0" fontId="4" fillId="0" borderId="4" xfId="2" applyFont="1" applyBorder="1" applyAlignment="1">
      <alignment horizontal="center" wrapText="1"/>
    </xf>
    <xf numFmtId="0" fontId="18" fillId="0" borderId="0" xfId="2" applyFont="1" applyAlignment="1">
      <alignment horizontal="center"/>
    </xf>
    <xf numFmtId="0" fontId="18" fillId="0" borderId="0" xfId="2" applyFont="1" applyAlignment="1">
      <alignment horizontal="center" wrapText="1"/>
    </xf>
    <xf numFmtId="0" fontId="20" fillId="0" borderId="0" xfId="4" applyFont="1" applyAlignment="1">
      <alignment vertical="top"/>
    </xf>
    <xf numFmtId="0" fontId="4" fillId="0" borderId="4" xfId="4" applyFont="1" applyBorder="1" applyAlignment="1">
      <alignment horizontal="center" wrapText="1"/>
    </xf>
    <xf numFmtId="165" fontId="4" fillId="0" borderId="4" xfId="4" applyNumberFormat="1" applyFont="1" applyBorder="1" applyAlignment="1">
      <alignment horizontal="center" wrapText="1"/>
    </xf>
    <xf numFmtId="0" fontId="12" fillId="3" borderId="6" xfId="4" applyFont="1" applyFill="1" applyBorder="1" applyAlignment="1">
      <alignment vertical="center"/>
    </xf>
    <xf numFmtId="164" fontId="12" fillId="3" borderId="6" xfId="4" applyNumberFormat="1" applyFont="1" applyFill="1" applyBorder="1" applyAlignment="1">
      <alignment horizontal="right"/>
    </xf>
    <xf numFmtId="169" fontId="12" fillId="3" borderId="6" xfId="4" applyNumberFormat="1" applyFont="1" applyFill="1" applyBorder="1" applyAlignment="1">
      <alignment horizontal="right"/>
    </xf>
    <xf numFmtId="0" fontId="1" fillId="0" borderId="0" xfId="4" applyFont="1" applyAlignment="1">
      <alignment horizontal="left" vertical="center" indent="2"/>
    </xf>
    <xf numFmtId="164" fontId="15" fillId="0" borderId="0" xfId="4" applyNumberFormat="1" applyFont="1" applyAlignment="1">
      <alignment horizontal="right"/>
    </xf>
    <xf numFmtId="169" fontId="15" fillId="0" borderId="0" xfId="4" applyNumberFormat="1" applyFont="1" applyAlignment="1">
      <alignment horizontal="right"/>
    </xf>
    <xf numFmtId="0" fontId="15" fillId="0" borderId="0" xfId="4" applyFont="1" applyAlignment="1">
      <alignment horizontal="left" vertical="center" indent="2"/>
    </xf>
    <xf numFmtId="169" fontId="15" fillId="0" borderId="0" xfId="4" quotePrefix="1" applyNumberFormat="1" applyFont="1" applyAlignment="1">
      <alignment horizontal="right"/>
    </xf>
    <xf numFmtId="0" fontId="12" fillId="0" borderId="6" xfId="4" applyFont="1" applyBorder="1" applyAlignment="1">
      <alignment vertical="center"/>
    </xf>
    <xf numFmtId="164" fontId="12" fillId="0" borderId="6" xfId="4" applyNumberFormat="1" applyFont="1" applyBorder="1" applyAlignment="1">
      <alignment horizontal="right"/>
    </xf>
    <xf numFmtId="169" fontId="12" fillId="0" borderId="6" xfId="4" applyNumberFormat="1" applyFont="1" applyBorder="1" applyAlignment="1">
      <alignment horizontal="right"/>
    </xf>
    <xf numFmtId="0" fontId="15" fillId="0" borderId="0" xfId="2" quotePrefix="1" applyFont="1" applyAlignment="1">
      <alignment horizontal="left"/>
    </xf>
    <xf numFmtId="0" fontId="15" fillId="0" borderId="0" xfId="2" applyFont="1" applyAlignment="1">
      <alignment horizontal="left"/>
    </xf>
    <xf numFmtId="0" fontId="15" fillId="0" borderId="0" xfId="2" applyFont="1" applyAlignment="1">
      <alignment horizontal="left" vertical="top"/>
    </xf>
    <xf numFmtId="0" fontId="5" fillId="0" borderId="0" xfId="2" applyFont="1" applyAlignment="1">
      <alignment horizontal="right" vertical="top"/>
    </xf>
    <xf numFmtId="0" fontId="6" fillId="0" borderId="0" xfId="2" applyFont="1" applyAlignment="1">
      <alignment vertical="top"/>
    </xf>
    <xf numFmtId="168" fontId="3" fillId="0" borderId="0" xfId="2" applyNumberFormat="1" applyFont="1"/>
    <xf numFmtId="0" fontId="15" fillId="0" borderId="0" xfId="2" applyFont="1" applyAlignment="1">
      <alignment horizontal="right"/>
    </xf>
    <xf numFmtId="0" fontId="15" fillId="0" borderId="0" xfId="2" applyFont="1" applyAlignment="1">
      <alignment horizontal="right" wrapText="1"/>
    </xf>
    <xf numFmtId="0" fontId="18" fillId="0" borderId="0" xfId="2" applyFont="1" applyAlignment="1">
      <alignment horizontal="right"/>
    </xf>
    <xf numFmtId="169" fontId="15" fillId="0" borderId="4" xfId="4" quotePrefix="1" applyNumberFormat="1" applyFont="1" applyBorder="1" applyAlignment="1">
      <alignment horizontal="right" indent="1"/>
    </xf>
    <xf numFmtId="165" fontId="12" fillId="0" borderId="6" xfId="4" applyNumberFormat="1" applyFont="1" applyBorder="1" applyAlignment="1">
      <alignment horizontal="right" indent="1"/>
    </xf>
    <xf numFmtId="165" fontId="15" fillId="0" borderId="0" xfId="4" applyNumberFormat="1" applyFont="1" applyAlignment="1">
      <alignment horizontal="right" indent="1"/>
    </xf>
    <xf numFmtId="165" fontId="15" fillId="0" borderId="0" xfId="4" quotePrefix="1" applyNumberFormat="1" applyFont="1" applyAlignment="1">
      <alignment horizontal="right" indent="1"/>
    </xf>
    <xf numFmtId="0" fontId="15" fillId="0" borderId="0" xfId="0" applyFont="1" applyAlignment="1">
      <alignment horizontal="left" indent="2"/>
    </xf>
    <xf numFmtId="164" fontId="15" fillId="0" borderId="0" xfId="0" applyNumberFormat="1" applyFont="1" applyAlignment="1">
      <alignment horizontal="right"/>
    </xf>
    <xf numFmtId="165" fontId="15" fillId="0" borderId="0" xfId="0" applyNumberFormat="1" applyFont="1" applyAlignment="1">
      <alignment horizontal="right"/>
    </xf>
    <xf numFmtId="168" fontId="13" fillId="2" borderId="0" xfId="0" applyNumberFormat="1" applyFont="1" applyFill="1" applyAlignment="1">
      <alignment horizontal="right" vertical="center"/>
    </xf>
    <xf numFmtId="168" fontId="6" fillId="0" borderId="0" xfId="2" applyNumberFormat="1" applyFont="1"/>
    <xf numFmtId="0" fontId="8" fillId="0" borderId="0" xfId="3" applyAlignment="1">
      <alignment horizontal="left"/>
    </xf>
    <xf numFmtId="0" fontId="15" fillId="0" borderId="0" xfId="2" applyFont="1" applyAlignment="1">
      <alignment horizontal="left" indent="8"/>
    </xf>
    <xf numFmtId="0" fontId="15" fillId="0" borderId="0" xfId="2" applyFont="1" applyAlignment="1">
      <alignment horizontal="left" vertical="top" indent="8"/>
    </xf>
    <xf numFmtId="0" fontId="26" fillId="0" borderId="0" xfId="6" applyFont="1" applyBorder="1" applyAlignment="1"/>
    <xf numFmtId="0" fontId="4" fillId="0" borderId="0" xfId="2" applyFont="1" applyAlignment="1">
      <alignment horizontal="center" wrapText="1"/>
    </xf>
    <xf numFmtId="0" fontId="4" fillId="0" borderId="0" xfId="2" applyFont="1" applyAlignment="1">
      <alignment horizontal="center" vertical="center" wrapText="1"/>
    </xf>
    <xf numFmtId="167" fontId="12" fillId="3" borderId="5" xfId="2" applyNumberFormat="1" applyFont="1" applyFill="1" applyBorder="1" applyAlignment="1">
      <alignment vertical="center"/>
    </xf>
    <xf numFmtId="164" fontId="12" fillId="3" borderId="5" xfId="2" applyNumberFormat="1" applyFont="1" applyFill="1" applyBorder="1" applyAlignment="1">
      <alignment horizontal="right" vertical="center"/>
    </xf>
    <xf numFmtId="165" fontId="12" fillId="3" borderId="5" xfId="2" applyNumberFormat="1" applyFont="1" applyFill="1" applyBorder="1" applyAlignment="1">
      <alignment horizontal="right" vertical="center"/>
    </xf>
    <xf numFmtId="0" fontId="15" fillId="0" borderId="0" xfId="2" applyFont="1" applyAlignment="1">
      <alignment vertical="center"/>
    </xf>
    <xf numFmtId="0" fontId="8" fillId="0" borderId="0" xfId="3"/>
    <xf numFmtId="0" fontId="15" fillId="0" borderId="0" xfId="2" applyFont="1" applyAlignment="1">
      <alignment horizontal="left" indent="2"/>
    </xf>
    <xf numFmtId="0" fontId="28" fillId="0" borderId="0" xfId="2" applyFont="1"/>
    <xf numFmtId="0" fontId="29" fillId="0" borderId="0" xfId="2" applyFont="1"/>
    <xf numFmtId="0" fontId="6" fillId="0" borderId="0" xfId="2" applyFont="1" applyAlignment="1">
      <alignment horizontal="center" vertical="center"/>
    </xf>
    <xf numFmtId="0" fontId="30" fillId="0" borderId="0" xfId="2" applyFont="1" applyAlignment="1">
      <alignment vertical="center"/>
    </xf>
    <xf numFmtId="0" fontId="27" fillId="0" borderId="0" xfId="4" applyFont="1" applyAlignment="1">
      <alignment vertical="top"/>
    </xf>
    <xf numFmtId="0" fontId="9" fillId="0" borderId="0" xfId="2" applyFont="1" applyAlignment="1">
      <alignment vertical="top"/>
    </xf>
    <xf numFmtId="0" fontId="31" fillId="0" borderId="0" xfId="2" applyFont="1"/>
    <xf numFmtId="0" fontId="10" fillId="0" borderId="0" xfId="2" applyFont="1"/>
    <xf numFmtId="0" fontId="33" fillId="0" borderId="0" xfId="5" applyFont="1" applyAlignment="1">
      <alignment vertical="top"/>
    </xf>
    <xf numFmtId="0" fontId="15" fillId="0" borderId="0" xfId="2" quotePrefix="1" applyFont="1" applyAlignment="1">
      <alignment horizontal="left" indent="8"/>
    </xf>
    <xf numFmtId="167" fontId="16" fillId="0" borderId="0" xfId="2" applyNumberFormat="1" applyFont="1" applyAlignment="1">
      <alignment vertical="center"/>
    </xf>
    <xf numFmtId="165" fontId="12" fillId="5" borderId="0" xfId="2" applyNumberFormat="1" applyFont="1" applyFill="1" applyAlignment="1">
      <alignment horizontal="right" vertical="center"/>
    </xf>
    <xf numFmtId="0" fontId="15" fillId="0" borderId="0" xfId="2" quotePrefix="1" applyFont="1" applyAlignment="1">
      <alignment horizontal="left" indent="7"/>
    </xf>
    <xf numFmtId="0" fontId="15" fillId="0" borderId="0" xfId="2" applyFont="1" applyAlignment="1">
      <alignment horizontal="left" indent="7"/>
    </xf>
    <xf numFmtId="0" fontId="12" fillId="0" borderId="4" xfId="2" applyFont="1" applyBorder="1" applyAlignment="1">
      <alignment horizontal="center" wrapText="1"/>
    </xf>
    <xf numFmtId="0" fontId="34" fillId="0" borderId="0" xfId="2" applyFont="1"/>
    <xf numFmtId="0" fontId="15" fillId="0" borderId="0" xfId="2" applyFont="1" applyAlignment="1">
      <alignment vertical="top"/>
    </xf>
    <xf numFmtId="0" fontId="4" fillId="0" borderId="2" xfId="2" applyFont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166" fontId="4" fillId="0" borderId="2" xfId="2" applyNumberFormat="1" applyFont="1" applyBorder="1" applyAlignment="1">
      <alignment horizontal="center" vertical="center" wrapText="1"/>
    </xf>
    <xf numFmtId="0" fontId="4" fillId="0" borderId="3" xfId="2" applyFont="1" applyBorder="1" applyAlignment="1">
      <alignment horizontal="center" vertical="center" wrapText="1"/>
    </xf>
    <xf numFmtId="165" fontId="12" fillId="3" borderId="16" xfId="2" applyNumberFormat="1" applyFont="1" applyFill="1" applyBorder="1" applyAlignment="1">
      <alignment horizontal="right" vertical="center"/>
    </xf>
    <xf numFmtId="165" fontId="15" fillId="0" borderId="16" xfId="2" applyNumberFormat="1" applyFont="1" applyBorder="1" applyAlignment="1">
      <alignment horizontal="right" vertical="center"/>
    </xf>
    <xf numFmtId="164" fontId="15" fillId="0" borderId="4" xfId="2" applyNumberFormat="1" applyFont="1" applyBorder="1" applyAlignment="1">
      <alignment horizontal="right" vertical="center"/>
    </xf>
    <xf numFmtId="165" fontId="15" fillId="0" borderId="12" xfId="2" applyNumberFormat="1" applyFont="1" applyBorder="1" applyAlignment="1">
      <alignment horizontal="right" vertical="center"/>
    </xf>
    <xf numFmtId="165" fontId="15" fillId="0" borderId="0" xfId="2" applyNumberFormat="1" applyFont="1" applyBorder="1" applyAlignment="1">
      <alignment horizontal="left" vertical="center"/>
    </xf>
    <xf numFmtId="164" fontId="15" fillId="0" borderId="0" xfId="2" applyNumberFormat="1" applyFont="1" applyBorder="1" applyAlignment="1">
      <alignment horizontal="right" vertical="center"/>
    </xf>
    <xf numFmtId="165" fontId="15" fillId="0" borderId="0" xfId="2" applyNumberFormat="1" applyFont="1" applyBorder="1" applyAlignment="1">
      <alignment horizontal="right" vertical="center"/>
    </xf>
    <xf numFmtId="164" fontId="15" fillId="0" borderId="0" xfId="2" applyNumberFormat="1" applyFont="1" applyFill="1" applyAlignment="1">
      <alignment horizontal="right" vertical="center"/>
    </xf>
    <xf numFmtId="165" fontId="15" fillId="0" borderId="0" xfId="2" applyNumberFormat="1" applyFont="1" applyFill="1" applyAlignment="1">
      <alignment horizontal="right" vertical="center"/>
    </xf>
    <xf numFmtId="0" fontId="15" fillId="0" borderId="0" xfId="4" quotePrefix="1" applyNumberFormat="1" applyFont="1" applyFill="1" applyAlignment="1">
      <alignment horizontal="left" vertical="center" indent="2"/>
    </xf>
    <xf numFmtId="0" fontId="15" fillId="0" borderId="0" xfId="4" applyNumberFormat="1" applyFont="1" applyFill="1" applyAlignment="1">
      <alignment horizontal="left" vertical="center" indent="2"/>
    </xf>
    <xf numFmtId="168" fontId="13" fillId="2" borderId="0" xfId="2" quotePrefix="1" applyNumberFormat="1" applyFont="1" applyFill="1" applyAlignment="1">
      <alignment horizontal="right" vertical="center"/>
    </xf>
    <xf numFmtId="164" fontId="15" fillId="0" borderId="0" xfId="4" applyNumberFormat="1" applyFont="1" applyFill="1" applyAlignment="1">
      <alignment horizontal="right"/>
    </xf>
    <xf numFmtId="169" fontId="15" fillId="0" borderId="0" xfId="4" applyNumberFormat="1" applyFont="1" applyFill="1" applyAlignment="1">
      <alignment horizontal="right"/>
    </xf>
    <xf numFmtId="165" fontId="15" fillId="0" borderId="0" xfId="4" applyNumberFormat="1" applyFont="1" applyFill="1" applyAlignment="1">
      <alignment horizontal="right"/>
    </xf>
    <xf numFmtId="0" fontId="10" fillId="0" borderId="0" xfId="4" applyFont="1" applyAlignment="1">
      <alignment vertical="top"/>
    </xf>
    <xf numFmtId="0" fontId="4" fillId="0" borderId="11" xfId="2" applyFont="1" applyBorder="1" applyAlignment="1">
      <alignment horizontal="center" vertical="center" wrapText="1"/>
    </xf>
    <xf numFmtId="165" fontId="12" fillId="3" borderId="15" xfId="2" applyNumberFormat="1" applyFont="1" applyFill="1" applyBorder="1" applyAlignment="1">
      <alignment horizontal="right" vertical="center"/>
    </xf>
    <xf numFmtId="165" fontId="15" fillId="0" borderId="15" xfId="2" applyNumberFormat="1" applyFont="1" applyBorder="1" applyAlignment="1">
      <alignment horizontal="right" vertical="center"/>
    </xf>
    <xf numFmtId="164" fontId="12" fillId="3" borderId="15" xfId="2" applyNumberFormat="1" applyFont="1" applyFill="1" applyBorder="1" applyAlignment="1">
      <alignment horizontal="right" vertical="center"/>
    </xf>
    <xf numFmtId="164" fontId="15" fillId="0" borderId="15" xfId="2" applyNumberFormat="1" applyFont="1" applyBorder="1" applyAlignment="1">
      <alignment horizontal="right" vertical="center"/>
    </xf>
    <xf numFmtId="164" fontId="4" fillId="0" borderId="11" xfId="2" applyNumberFormat="1" applyFont="1" applyBorder="1" applyAlignment="1">
      <alignment horizontal="center" vertical="center" wrapText="1"/>
    </xf>
    <xf numFmtId="164" fontId="14" fillId="4" borderId="15" xfId="2" quotePrefix="1" applyNumberFormat="1" applyFont="1" applyFill="1" applyBorder="1" applyAlignment="1">
      <alignment horizontal="right" vertical="center"/>
    </xf>
    <xf numFmtId="164" fontId="12" fillId="3" borderId="20" xfId="4" applyNumberFormat="1" applyFont="1" applyFill="1" applyBorder="1" applyAlignment="1">
      <alignment horizontal="right"/>
    </xf>
    <xf numFmtId="164" fontId="15" fillId="0" borderId="15" xfId="4" applyNumberFormat="1" applyFont="1" applyBorder="1" applyAlignment="1">
      <alignment horizontal="right"/>
    </xf>
    <xf numFmtId="164" fontId="12" fillId="0" borderId="20" xfId="4" applyNumberFormat="1" applyFont="1" applyBorder="1" applyAlignment="1">
      <alignment horizontal="right"/>
    </xf>
    <xf numFmtId="0" fontId="4" fillId="0" borderId="11" xfId="4" applyFont="1" applyBorder="1" applyAlignment="1">
      <alignment horizontal="center" wrapText="1"/>
    </xf>
    <xf numFmtId="169" fontId="15" fillId="0" borderId="0" xfId="4" applyNumberFormat="1" applyFont="1" applyBorder="1" applyAlignment="1">
      <alignment horizontal="right"/>
    </xf>
    <xf numFmtId="169" fontId="15" fillId="0" borderId="0" xfId="4" quotePrefix="1" applyNumberFormat="1" applyFont="1" applyBorder="1" applyAlignment="1">
      <alignment horizontal="right"/>
    </xf>
    <xf numFmtId="165" fontId="12" fillId="3" borderId="0" xfId="2" applyNumberFormat="1" applyFont="1" applyFill="1" applyBorder="1" applyAlignment="1">
      <alignment horizontal="right" vertical="center"/>
    </xf>
    <xf numFmtId="0" fontId="4" fillId="0" borderId="12" xfId="2" applyFont="1" applyBorder="1" applyAlignment="1">
      <alignment horizontal="center" wrapText="1"/>
    </xf>
    <xf numFmtId="167" fontId="12" fillId="3" borderId="16" xfId="2" applyNumberFormat="1" applyFont="1" applyFill="1" applyBorder="1" applyAlignment="1">
      <alignment vertical="center"/>
    </xf>
    <xf numFmtId="167" fontId="15" fillId="0" borderId="16" xfId="2" applyNumberFormat="1" applyFont="1" applyBorder="1" applyAlignment="1">
      <alignment vertical="center"/>
    </xf>
    <xf numFmtId="0" fontId="15" fillId="0" borderId="16" xfId="2" applyFont="1" applyBorder="1"/>
    <xf numFmtId="167" fontId="15" fillId="0" borderId="16" xfId="2" quotePrefix="1" applyNumberFormat="1" applyFont="1" applyBorder="1" applyAlignment="1">
      <alignment horizontal="left" vertical="center"/>
    </xf>
    <xf numFmtId="0" fontId="4" fillId="0" borderId="12" xfId="2" applyFont="1" applyBorder="1" applyAlignment="1">
      <alignment horizontal="center" vertical="center" wrapText="1"/>
    </xf>
    <xf numFmtId="164" fontId="12" fillId="3" borderId="0" xfId="2" applyNumberFormat="1" applyFont="1" applyFill="1" applyBorder="1" applyAlignment="1">
      <alignment horizontal="right" vertical="center"/>
    </xf>
    <xf numFmtId="164" fontId="12" fillId="3" borderId="16" xfId="2" applyNumberFormat="1" applyFont="1" applyFill="1" applyBorder="1" applyAlignment="1">
      <alignment horizontal="right" vertical="center"/>
    </xf>
    <xf numFmtId="164" fontId="15" fillId="0" borderId="16" xfId="2" applyNumberFormat="1" applyFont="1" applyBorder="1" applyAlignment="1">
      <alignment horizontal="right" vertical="center"/>
    </xf>
    <xf numFmtId="169" fontId="12" fillId="3" borderId="20" xfId="4" applyNumberFormat="1" applyFont="1" applyFill="1" applyBorder="1" applyAlignment="1">
      <alignment horizontal="right"/>
    </xf>
    <xf numFmtId="169" fontId="15" fillId="0" borderId="15" xfId="4" applyNumberFormat="1" applyFont="1" applyBorder="1" applyAlignment="1">
      <alignment horizontal="right"/>
    </xf>
    <xf numFmtId="169" fontId="15" fillId="0" borderId="11" xfId="4" quotePrefix="1" applyNumberFormat="1" applyFont="1" applyBorder="1" applyAlignment="1">
      <alignment horizontal="right" indent="1"/>
    </xf>
    <xf numFmtId="169" fontId="12" fillId="0" borderId="20" xfId="4" applyNumberFormat="1" applyFont="1" applyBorder="1" applyAlignment="1">
      <alignment horizontal="right"/>
    </xf>
    <xf numFmtId="165" fontId="12" fillId="0" borderId="20" xfId="4" applyNumberFormat="1" applyFont="1" applyBorder="1" applyAlignment="1">
      <alignment horizontal="right" indent="1"/>
    </xf>
    <xf numFmtId="165" fontId="15" fillId="0" borderId="15" xfId="4" applyNumberFormat="1" applyFont="1" applyBorder="1" applyAlignment="1">
      <alignment horizontal="right" indent="1"/>
    </xf>
    <xf numFmtId="165" fontId="15" fillId="0" borderId="15" xfId="4" quotePrefix="1" applyNumberFormat="1" applyFont="1" applyBorder="1" applyAlignment="1">
      <alignment horizontal="right" indent="1"/>
    </xf>
    <xf numFmtId="167" fontId="12" fillId="3" borderId="24" xfId="2" applyNumberFormat="1" applyFont="1" applyFill="1" applyBorder="1" applyAlignment="1">
      <alignment vertical="center"/>
    </xf>
    <xf numFmtId="167" fontId="15" fillId="0" borderId="24" xfId="2" applyNumberFormat="1" applyFont="1" applyBorder="1" applyAlignment="1">
      <alignment vertical="center"/>
    </xf>
    <xf numFmtId="0" fontId="15" fillId="0" borderId="24" xfId="2" applyFont="1" applyBorder="1" applyAlignment="1">
      <alignment vertical="center"/>
    </xf>
    <xf numFmtId="167" fontId="15" fillId="0" borderId="24" xfId="2" quotePrefix="1" applyNumberFormat="1" applyFont="1" applyBorder="1" applyAlignment="1">
      <alignment horizontal="left" vertical="center"/>
    </xf>
    <xf numFmtId="167" fontId="12" fillId="3" borderId="27" xfId="2" applyNumberFormat="1" applyFont="1" applyFill="1" applyBorder="1" applyAlignment="1">
      <alignment vertical="center"/>
    </xf>
    <xf numFmtId="167" fontId="15" fillId="0" borderId="27" xfId="2" applyNumberFormat="1" applyFont="1" applyBorder="1" applyAlignment="1">
      <alignment vertical="center"/>
    </xf>
    <xf numFmtId="0" fontId="15" fillId="0" borderId="27" xfId="2" applyFont="1" applyBorder="1" applyAlignment="1">
      <alignment vertical="center"/>
    </xf>
    <xf numFmtId="167" fontId="15" fillId="0" borderId="27" xfId="2" quotePrefix="1" applyNumberFormat="1" applyFont="1" applyBorder="1" applyAlignment="1">
      <alignment horizontal="left" vertical="center"/>
    </xf>
    <xf numFmtId="0" fontId="4" fillId="0" borderId="29" xfId="2" applyFont="1" applyBorder="1" applyAlignment="1">
      <alignment horizontal="center" vertical="center" wrapText="1"/>
    </xf>
    <xf numFmtId="0" fontId="1" fillId="0" borderId="27" xfId="4" applyFont="1" applyBorder="1" applyAlignment="1">
      <alignment vertical="center"/>
    </xf>
    <xf numFmtId="0" fontId="15" fillId="0" borderId="27" xfId="4" applyFont="1" applyBorder="1" applyAlignment="1">
      <alignment vertical="center"/>
    </xf>
    <xf numFmtId="165" fontId="15" fillId="0" borderId="28" xfId="2" applyNumberFormat="1" applyFont="1" applyBorder="1" applyAlignment="1">
      <alignment horizontal="left" vertical="center"/>
    </xf>
    <xf numFmtId="166" fontId="4" fillId="0" borderId="29" xfId="2" applyNumberFormat="1" applyFont="1" applyBorder="1" applyAlignment="1">
      <alignment horizontal="center" vertical="center" wrapText="1"/>
    </xf>
    <xf numFmtId="164" fontId="12" fillId="3" borderId="27" xfId="2" applyNumberFormat="1" applyFont="1" applyFill="1" applyBorder="1" applyAlignment="1">
      <alignment horizontal="right" vertical="center"/>
    </xf>
    <xf numFmtId="164" fontId="15" fillId="0" borderId="27" xfId="4" applyNumberFormat="1" applyFont="1" applyBorder="1" applyAlignment="1">
      <alignment horizontal="right"/>
    </xf>
    <xf numFmtId="164" fontId="15" fillId="0" borderId="28" xfId="2" applyNumberFormat="1" applyFont="1" applyBorder="1" applyAlignment="1">
      <alignment horizontal="right" vertical="center"/>
    </xf>
    <xf numFmtId="0" fontId="4" fillId="0" borderId="28" xfId="2" applyFont="1" applyBorder="1" applyAlignment="1">
      <alignment horizontal="center"/>
    </xf>
    <xf numFmtId="166" fontId="4" fillId="0" borderId="28" xfId="2" applyNumberFormat="1" applyFont="1" applyBorder="1" applyAlignment="1">
      <alignment horizontal="center" vertical="center" wrapText="1"/>
    </xf>
    <xf numFmtId="164" fontId="15" fillId="0" borderId="27" xfId="2" applyNumberFormat="1" applyFont="1" applyBorder="1" applyAlignment="1">
      <alignment horizontal="right" vertical="center"/>
    </xf>
    <xf numFmtId="0" fontId="4" fillId="0" borderId="28" xfId="2" applyFont="1" applyBorder="1" applyAlignment="1">
      <alignment horizontal="center" vertical="center" wrapText="1"/>
    </xf>
    <xf numFmtId="165" fontId="12" fillId="3" borderId="27" xfId="2" applyNumberFormat="1" applyFont="1" applyFill="1" applyBorder="1" applyAlignment="1">
      <alignment horizontal="right" vertical="center"/>
    </xf>
    <xf numFmtId="165" fontId="15" fillId="0" borderId="27" xfId="2" applyNumberFormat="1" applyFont="1" applyBorder="1" applyAlignment="1">
      <alignment horizontal="right" vertical="center"/>
    </xf>
    <xf numFmtId="0" fontId="4" fillId="0" borderId="23" xfId="2" applyFont="1" applyBorder="1" applyAlignment="1">
      <alignment horizontal="center" wrapText="1"/>
    </xf>
    <xf numFmtId="0" fontId="4" fillId="0" borderId="28" xfId="2" applyFont="1" applyBorder="1" applyAlignment="1">
      <alignment horizontal="center" wrapText="1"/>
    </xf>
    <xf numFmtId="0" fontId="4" fillId="0" borderId="23" xfId="2" applyFont="1" applyBorder="1" applyAlignment="1">
      <alignment horizontal="center" vertical="center" wrapText="1"/>
    </xf>
    <xf numFmtId="165" fontId="12" fillId="3" borderId="24" xfId="2" applyNumberFormat="1" applyFont="1" applyFill="1" applyBorder="1" applyAlignment="1">
      <alignment horizontal="right" vertical="center"/>
    </xf>
    <xf numFmtId="165" fontId="15" fillId="0" borderId="24" xfId="2" applyNumberFormat="1" applyFont="1" applyBorder="1" applyAlignment="1">
      <alignment horizontal="right" vertical="center"/>
    </xf>
    <xf numFmtId="0" fontId="4" fillId="0" borderId="28" xfId="4" applyFont="1" applyBorder="1" applyAlignment="1">
      <alignment horizontal="center" wrapText="1"/>
    </xf>
    <xf numFmtId="0" fontId="1" fillId="0" borderId="27" xfId="4" applyFont="1" applyBorder="1" applyAlignment="1">
      <alignment horizontal="left" vertical="center" indent="2"/>
    </xf>
    <xf numFmtId="0" fontId="15" fillId="0" borderId="27" xfId="4" applyFont="1" applyBorder="1" applyAlignment="1">
      <alignment horizontal="left" vertical="center" indent="2"/>
    </xf>
    <xf numFmtId="169" fontId="15" fillId="0" borderId="27" xfId="4" applyNumberFormat="1" applyFont="1" applyBorder="1" applyAlignment="1">
      <alignment horizontal="right"/>
    </xf>
    <xf numFmtId="169" fontId="15" fillId="0" borderId="27" xfId="4" quotePrefix="1" applyNumberFormat="1" applyFont="1" applyBorder="1" applyAlignment="1">
      <alignment horizontal="right"/>
    </xf>
    <xf numFmtId="169" fontId="15" fillId="0" borderId="24" xfId="4" applyNumberFormat="1" applyFont="1" applyBorder="1" applyAlignment="1">
      <alignment horizontal="right"/>
    </xf>
    <xf numFmtId="169" fontId="15" fillId="0" borderId="24" xfId="4" quotePrefix="1" applyNumberFormat="1" applyFont="1" applyBorder="1" applyAlignment="1">
      <alignment horizontal="right"/>
    </xf>
    <xf numFmtId="0" fontId="12" fillId="3" borderId="30" xfId="4" applyFont="1" applyFill="1" applyBorder="1" applyAlignment="1">
      <alignment vertical="center"/>
    </xf>
    <xf numFmtId="164" fontId="12" fillId="3" borderId="30" xfId="4" applyNumberFormat="1" applyFont="1" applyFill="1" applyBorder="1" applyAlignment="1">
      <alignment horizontal="right"/>
    </xf>
    <xf numFmtId="169" fontId="12" fillId="3" borderId="30" xfId="4" applyNumberFormat="1" applyFont="1" applyFill="1" applyBorder="1" applyAlignment="1">
      <alignment horizontal="right"/>
    </xf>
    <xf numFmtId="164" fontId="12" fillId="3" borderId="9" xfId="4" applyNumberFormat="1" applyFont="1" applyFill="1" applyBorder="1" applyAlignment="1">
      <alignment horizontal="right"/>
    </xf>
    <xf numFmtId="169" fontId="12" fillId="3" borderId="31" xfId="4" applyNumberFormat="1" applyFont="1" applyFill="1" applyBorder="1" applyAlignment="1">
      <alignment horizontal="right"/>
    </xf>
    <xf numFmtId="0" fontId="12" fillId="0" borderId="30" xfId="4" applyFont="1" applyBorder="1" applyAlignment="1">
      <alignment vertical="center"/>
    </xf>
    <xf numFmtId="164" fontId="12" fillId="0" borderId="30" xfId="4" applyNumberFormat="1" applyFont="1" applyBorder="1" applyAlignment="1">
      <alignment horizontal="right"/>
    </xf>
    <xf numFmtId="169" fontId="12" fillId="0" borderId="30" xfId="4" applyNumberFormat="1" applyFont="1" applyBorder="1" applyAlignment="1">
      <alignment horizontal="right"/>
    </xf>
    <xf numFmtId="164" fontId="12" fillId="0" borderId="9" xfId="4" applyNumberFormat="1" applyFont="1" applyBorder="1" applyAlignment="1">
      <alignment horizontal="right"/>
    </xf>
    <xf numFmtId="169" fontId="12" fillId="0" borderId="31" xfId="4" applyNumberFormat="1" applyFont="1" applyBorder="1" applyAlignment="1">
      <alignment horizontal="right"/>
    </xf>
    <xf numFmtId="0" fontId="4" fillId="0" borderId="32" xfId="4" applyFont="1" applyBorder="1" applyAlignment="1">
      <alignment horizontal="center" wrapText="1"/>
    </xf>
    <xf numFmtId="165" fontId="4" fillId="0" borderId="32" xfId="4" applyNumberFormat="1" applyFont="1" applyBorder="1" applyAlignment="1">
      <alignment horizontal="center" wrapText="1"/>
    </xf>
    <xf numFmtId="0" fontId="4" fillId="0" borderId="33" xfId="4" applyFont="1" applyBorder="1" applyAlignment="1">
      <alignment horizontal="center" wrapText="1"/>
    </xf>
    <xf numFmtId="165" fontId="4" fillId="0" borderId="34" xfId="4" applyNumberFormat="1" applyFont="1" applyBorder="1" applyAlignment="1">
      <alignment horizontal="center" wrapText="1"/>
    </xf>
    <xf numFmtId="164" fontId="12" fillId="3" borderId="24" xfId="2" applyNumberFormat="1" applyFont="1" applyFill="1" applyBorder="1" applyAlignment="1">
      <alignment horizontal="right" vertical="center"/>
    </xf>
    <xf numFmtId="164" fontId="15" fillId="0" borderId="24" xfId="2" applyNumberFormat="1" applyFont="1" applyBorder="1" applyAlignment="1">
      <alignment horizontal="right" vertical="center"/>
    </xf>
    <xf numFmtId="0" fontId="15" fillId="0" borderId="27" xfId="2" applyFont="1" applyBorder="1"/>
    <xf numFmtId="166" fontId="4" fillId="0" borderId="23" xfId="2" applyNumberFormat="1" applyFont="1" applyBorder="1" applyAlignment="1">
      <alignment horizontal="center" vertical="center" wrapText="1"/>
    </xf>
    <xf numFmtId="164" fontId="15" fillId="0" borderId="24" xfId="4" applyNumberFormat="1" applyFont="1" applyBorder="1" applyAlignment="1">
      <alignment horizontal="right"/>
    </xf>
    <xf numFmtId="164" fontId="12" fillId="3" borderId="31" xfId="4" applyNumberFormat="1" applyFont="1" applyFill="1" applyBorder="1" applyAlignment="1">
      <alignment horizontal="right"/>
    </xf>
    <xf numFmtId="169" fontId="12" fillId="3" borderId="9" xfId="4" applyNumberFormat="1" applyFont="1" applyFill="1" applyBorder="1" applyAlignment="1">
      <alignment horizontal="right"/>
    </xf>
    <xf numFmtId="164" fontId="12" fillId="0" borderId="31" xfId="4" applyNumberFormat="1" applyFont="1" applyBorder="1" applyAlignment="1">
      <alignment horizontal="right"/>
    </xf>
    <xf numFmtId="169" fontId="12" fillId="0" borderId="9" xfId="4" applyNumberFormat="1" applyFont="1" applyBorder="1" applyAlignment="1">
      <alignment horizontal="right"/>
    </xf>
    <xf numFmtId="165" fontId="12" fillId="0" borderId="9" xfId="4" applyNumberFormat="1" applyFont="1" applyBorder="1" applyAlignment="1">
      <alignment horizontal="right" indent="1"/>
    </xf>
    <xf numFmtId="165" fontId="12" fillId="3" borderId="30" xfId="2" applyNumberFormat="1" applyFont="1" applyFill="1" applyBorder="1" applyAlignment="1">
      <alignment horizontal="left" vertical="center"/>
    </xf>
    <xf numFmtId="164" fontId="12" fillId="3" borderId="30" xfId="2" applyNumberFormat="1" applyFont="1" applyFill="1" applyBorder="1" applyAlignment="1">
      <alignment horizontal="right" vertical="center"/>
    </xf>
    <xf numFmtId="165" fontId="12" fillId="3" borderId="10" xfId="2" applyNumberFormat="1" applyFont="1" applyFill="1" applyBorder="1" applyAlignment="1">
      <alignment horizontal="right" vertical="center"/>
    </xf>
    <xf numFmtId="165" fontId="12" fillId="3" borderId="8" xfId="2" applyNumberFormat="1" applyFont="1" applyFill="1" applyBorder="1" applyAlignment="1">
      <alignment horizontal="right" vertical="center"/>
    </xf>
    <xf numFmtId="164" fontId="12" fillId="3" borderId="8" xfId="2" applyNumberFormat="1" applyFont="1" applyFill="1" applyBorder="1" applyAlignment="1">
      <alignment horizontal="right" vertical="center"/>
    </xf>
    <xf numFmtId="0" fontId="10" fillId="0" borderId="0" xfId="2" applyFont="1" applyAlignment="1">
      <alignment horizontal="left" vertical="top"/>
    </xf>
    <xf numFmtId="164" fontId="12" fillId="3" borderId="13" xfId="4" applyNumberFormat="1" applyFont="1" applyFill="1" applyBorder="1" applyAlignment="1">
      <alignment horizontal="right"/>
    </xf>
    <xf numFmtId="0" fontId="4" fillId="0" borderId="12" xfId="2" applyFont="1" applyBorder="1" applyAlignment="1">
      <alignment horizontal="center"/>
    </xf>
    <xf numFmtId="166" fontId="4" fillId="0" borderId="1" xfId="2" applyNumberFormat="1" applyFont="1" applyBorder="1" applyAlignment="1">
      <alignment horizontal="center" vertical="center" wrapText="1"/>
    </xf>
    <xf numFmtId="164" fontId="15" fillId="0" borderId="11" xfId="2" applyNumberFormat="1" applyFont="1" applyBorder="1" applyAlignment="1">
      <alignment horizontal="right" vertical="center"/>
    </xf>
    <xf numFmtId="165" fontId="15" fillId="0" borderId="4" xfId="2" applyNumberFormat="1" applyFont="1" applyBorder="1" applyAlignment="1">
      <alignment horizontal="right" vertical="center"/>
    </xf>
    <xf numFmtId="0" fontId="4" fillId="0" borderId="35" xfId="2" applyFont="1" applyBorder="1" applyAlignment="1">
      <alignment horizontal="center" vertical="center" wrapText="1"/>
    </xf>
    <xf numFmtId="166" fontId="4" fillId="0" borderId="35" xfId="2" applyNumberFormat="1" applyFont="1" applyBorder="1" applyAlignment="1">
      <alignment horizontal="center" vertical="center" wrapText="1"/>
    </xf>
    <xf numFmtId="0" fontId="4" fillId="0" borderId="17" xfId="2" applyFont="1" applyBorder="1" applyAlignment="1">
      <alignment horizontal="center" vertical="center" wrapText="1"/>
    </xf>
    <xf numFmtId="0" fontId="4" fillId="0" borderId="8" xfId="2" applyFont="1" applyBorder="1" applyAlignment="1">
      <alignment horizontal="center" vertical="center" wrapText="1"/>
    </xf>
    <xf numFmtId="166" fontId="4" fillId="0" borderId="36" xfId="2" applyNumberFormat="1" applyFont="1" applyBorder="1" applyAlignment="1">
      <alignment horizontal="center" vertical="center" wrapText="1"/>
    </xf>
    <xf numFmtId="164" fontId="12" fillId="3" borderId="31" xfId="2" applyNumberFormat="1" applyFont="1" applyFill="1" applyBorder="1" applyAlignment="1">
      <alignment horizontal="right" vertical="center"/>
    </xf>
    <xf numFmtId="164" fontId="15" fillId="0" borderId="23" xfId="2" applyNumberFormat="1" applyFont="1" applyBorder="1" applyAlignment="1">
      <alignment horizontal="right" vertical="center"/>
    </xf>
    <xf numFmtId="0" fontId="1" fillId="0" borderId="25" xfId="4" applyFont="1" applyBorder="1" applyAlignment="1">
      <alignment vertical="center"/>
    </xf>
    <xf numFmtId="0" fontId="15" fillId="0" borderId="25" xfId="4" applyFont="1" applyBorder="1" applyAlignment="1">
      <alignment vertical="center"/>
    </xf>
    <xf numFmtId="165" fontId="15" fillId="0" borderId="26" xfId="2" applyNumberFormat="1" applyFont="1" applyBorder="1" applyAlignment="1">
      <alignment horizontal="left" vertical="center"/>
    </xf>
    <xf numFmtId="165" fontId="12" fillId="3" borderId="37" xfId="2" applyNumberFormat="1" applyFont="1" applyFill="1" applyBorder="1" applyAlignment="1">
      <alignment horizontal="left" vertical="center"/>
    </xf>
    <xf numFmtId="0" fontId="4" fillId="0" borderId="38" xfId="2" applyFont="1" applyBorder="1" applyAlignment="1">
      <alignment horizontal="center" vertical="center" wrapText="1"/>
    </xf>
    <xf numFmtId="0" fontId="4" fillId="0" borderId="1" xfId="4" applyFont="1" applyBorder="1" applyAlignment="1">
      <alignment horizontal="center" wrapText="1"/>
    </xf>
    <xf numFmtId="165" fontId="4" fillId="0" borderId="3" xfId="4" applyNumberFormat="1" applyFont="1" applyBorder="1" applyAlignment="1">
      <alignment horizontal="center" wrapText="1"/>
    </xf>
    <xf numFmtId="169" fontId="12" fillId="3" borderId="21" xfId="4" applyNumberFormat="1" applyFont="1" applyFill="1" applyBorder="1" applyAlignment="1">
      <alignment horizontal="right"/>
    </xf>
    <xf numFmtId="169" fontId="15" fillId="0" borderId="16" xfId="4" applyNumberFormat="1" applyFont="1" applyBorder="1" applyAlignment="1">
      <alignment horizontal="right"/>
    </xf>
    <xf numFmtId="169" fontId="15" fillId="0" borderId="16" xfId="4" quotePrefix="1" applyNumberFormat="1" applyFont="1" applyBorder="1" applyAlignment="1">
      <alignment horizontal="right"/>
    </xf>
    <xf numFmtId="169" fontId="12" fillId="0" borderId="21" xfId="4" applyNumberFormat="1" applyFont="1" applyBorder="1" applyAlignment="1">
      <alignment horizontal="right"/>
    </xf>
    <xf numFmtId="164" fontId="15" fillId="0" borderId="11" xfId="4" applyNumberFormat="1" applyFont="1" applyBorder="1" applyAlignment="1">
      <alignment horizontal="right"/>
    </xf>
    <xf numFmtId="169" fontId="15" fillId="0" borderId="12" xfId="4" quotePrefix="1" applyNumberFormat="1" applyFont="1" applyBorder="1" applyAlignment="1">
      <alignment horizontal="right"/>
    </xf>
    <xf numFmtId="165" fontId="4" fillId="0" borderId="2" xfId="4" applyNumberFormat="1" applyFont="1" applyBorder="1" applyAlignment="1">
      <alignment horizontal="center" wrapText="1"/>
    </xf>
    <xf numFmtId="169" fontId="15" fillId="0" borderId="4" xfId="4" quotePrefix="1" applyNumberFormat="1" applyFont="1" applyBorder="1" applyAlignment="1">
      <alignment horizontal="right"/>
    </xf>
    <xf numFmtId="0" fontId="4" fillId="0" borderId="18" xfId="2" applyFont="1" applyBorder="1" applyAlignment="1">
      <alignment horizontal="center" vertical="center" wrapText="1"/>
    </xf>
    <xf numFmtId="165" fontId="15" fillId="0" borderId="19" xfId="2" applyNumberFormat="1" applyFont="1" applyBorder="1" applyAlignment="1">
      <alignment horizontal="right" vertical="center"/>
    </xf>
    <xf numFmtId="165" fontId="15" fillId="0" borderId="22" xfId="2" applyNumberFormat="1" applyFont="1" applyBorder="1" applyAlignment="1">
      <alignment horizontal="right" vertical="center"/>
    </xf>
    <xf numFmtId="166" fontId="4" fillId="0" borderId="18" xfId="2" applyNumberFormat="1" applyFont="1" applyBorder="1" applyAlignment="1">
      <alignment horizontal="center" vertical="center" wrapText="1"/>
    </xf>
    <xf numFmtId="164" fontId="12" fillId="3" borderId="19" xfId="2" applyNumberFormat="1" applyFont="1" applyFill="1" applyBorder="1" applyAlignment="1">
      <alignment horizontal="right" vertical="center"/>
    </xf>
    <xf numFmtId="164" fontId="15" fillId="0" borderId="19" xfId="4" applyNumberFormat="1" applyFont="1" applyBorder="1" applyAlignment="1">
      <alignment horizontal="right"/>
    </xf>
    <xf numFmtId="164" fontId="15" fillId="0" borderId="22" xfId="2" applyNumberFormat="1" applyFont="1" applyBorder="1" applyAlignment="1">
      <alignment horizontal="right" vertical="center"/>
    </xf>
    <xf numFmtId="0" fontId="1" fillId="0" borderId="15" xfId="4" applyFont="1" applyBorder="1" applyAlignment="1">
      <alignment vertical="center"/>
    </xf>
    <xf numFmtId="0" fontId="15" fillId="0" borderId="15" xfId="4" applyFont="1" applyBorder="1" applyAlignment="1">
      <alignment vertical="center"/>
    </xf>
    <xf numFmtId="165" fontId="15" fillId="0" borderId="11" xfId="2" applyNumberFormat="1" applyFont="1" applyBorder="1" applyAlignment="1">
      <alignment horizontal="left" vertical="center"/>
    </xf>
    <xf numFmtId="0" fontId="4" fillId="0" borderId="18" xfId="2" applyFont="1" applyBorder="1" applyAlignment="1">
      <alignment horizontal="center" wrapText="1"/>
    </xf>
    <xf numFmtId="167" fontId="12" fillId="3" borderId="19" xfId="2" applyNumberFormat="1" applyFont="1" applyFill="1" applyBorder="1" applyAlignment="1">
      <alignment vertical="center"/>
    </xf>
    <xf numFmtId="167" fontId="15" fillId="0" borderId="19" xfId="2" applyNumberFormat="1" applyFont="1" applyBorder="1" applyAlignment="1">
      <alignment vertical="center"/>
    </xf>
    <xf numFmtId="0" fontId="15" fillId="0" borderId="19" xfId="2" applyFont="1" applyBorder="1"/>
    <xf numFmtId="167" fontId="15" fillId="0" borderId="19" xfId="2" quotePrefix="1" applyNumberFormat="1" applyFont="1" applyBorder="1" applyAlignment="1">
      <alignment horizontal="left" vertical="center"/>
    </xf>
    <xf numFmtId="166" fontId="4" fillId="0" borderId="5" xfId="2" applyNumberFormat="1" applyFont="1" applyBorder="1" applyAlignment="1">
      <alignment horizontal="center" vertical="center" wrapText="1"/>
    </xf>
    <xf numFmtId="0" fontId="4" fillId="0" borderId="22" xfId="4" applyFont="1" applyBorder="1" applyAlignment="1">
      <alignment horizontal="center" wrapText="1"/>
    </xf>
    <xf numFmtId="0" fontId="12" fillId="3" borderId="39" xfId="4" applyFont="1" applyFill="1" applyBorder="1" applyAlignment="1">
      <alignment vertical="center"/>
    </xf>
    <xf numFmtId="0" fontId="1" fillId="0" borderId="19" xfId="4" applyFont="1" applyBorder="1" applyAlignment="1">
      <alignment horizontal="left" vertical="center" indent="2"/>
    </xf>
    <xf numFmtId="0" fontId="15" fillId="0" borderId="19" xfId="4" applyFont="1" applyBorder="1" applyAlignment="1">
      <alignment horizontal="left" vertical="center" indent="2"/>
    </xf>
    <xf numFmtId="0" fontId="12" fillId="0" borderId="39" xfId="4" applyFont="1" applyBorder="1" applyAlignment="1">
      <alignment vertical="center"/>
    </xf>
    <xf numFmtId="164" fontId="15" fillId="0" borderId="0" xfId="4" applyNumberFormat="1" applyFont="1" applyBorder="1" applyAlignment="1">
      <alignment horizontal="right"/>
    </xf>
    <xf numFmtId="0" fontId="4" fillId="0" borderId="19" xfId="2" applyFont="1" applyBorder="1" applyAlignment="1">
      <alignment horizontal="center" wrapText="1"/>
    </xf>
    <xf numFmtId="167" fontId="12" fillId="3" borderId="40" xfId="2" applyNumberFormat="1" applyFont="1" applyFill="1" applyBorder="1" applyAlignment="1">
      <alignment vertical="center"/>
    </xf>
    <xf numFmtId="0" fontId="4" fillId="0" borderId="22" xfId="2" applyFont="1" applyBorder="1" applyAlignment="1">
      <alignment horizontal="center"/>
    </xf>
    <xf numFmtId="0" fontId="4" fillId="0" borderId="22" xfId="2" applyFont="1" applyBorder="1" applyAlignment="1">
      <alignment horizontal="center" wrapText="1"/>
    </xf>
    <xf numFmtId="164" fontId="12" fillId="3" borderId="14" xfId="4" applyNumberFormat="1" applyFont="1" applyFill="1" applyBorder="1" applyAlignment="1">
      <alignment horizontal="right"/>
    </xf>
    <xf numFmtId="0" fontId="4" fillId="0" borderId="41" xfId="2" applyFont="1" applyBorder="1" applyAlignment="1">
      <alignment horizontal="center" wrapText="1"/>
    </xf>
    <xf numFmtId="167" fontId="12" fillId="3" borderId="42" xfId="2" applyNumberFormat="1" applyFont="1" applyFill="1" applyBorder="1" applyAlignment="1">
      <alignment vertical="center"/>
    </xf>
    <xf numFmtId="167" fontId="15" fillId="0" borderId="42" xfId="2" applyNumberFormat="1" applyFont="1" applyBorder="1" applyAlignment="1">
      <alignment vertical="center"/>
    </xf>
    <xf numFmtId="0" fontId="15" fillId="0" borderId="42" xfId="2" applyFont="1" applyBorder="1"/>
    <xf numFmtId="167" fontId="15" fillId="0" borderId="42" xfId="2" quotePrefix="1" applyNumberFormat="1" applyFont="1" applyBorder="1" applyAlignment="1">
      <alignment horizontal="left" vertical="center"/>
    </xf>
    <xf numFmtId="166" fontId="4" fillId="0" borderId="43" xfId="2" applyNumberFormat="1" applyFont="1" applyBorder="1" applyAlignment="1">
      <alignment horizontal="center" vertical="center" wrapText="1"/>
    </xf>
    <xf numFmtId="0" fontId="1" fillId="0" borderId="19" xfId="4" applyFont="1" applyBorder="1" applyAlignment="1">
      <alignment vertical="center"/>
    </xf>
    <xf numFmtId="0" fontId="15" fillId="0" borderId="19" xfId="4" applyFont="1" applyBorder="1" applyAlignment="1">
      <alignment vertical="center"/>
    </xf>
    <xf numFmtId="165" fontId="15" fillId="0" borderId="22" xfId="2" applyNumberFormat="1" applyFont="1" applyBorder="1" applyAlignment="1">
      <alignment horizontal="left" vertical="center"/>
    </xf>
    <xf numFmtId="164" fontId="15" fillId="0" borderId="12" xfId="2" applyNumberFormat="1" applyFont="1" applyBorder="1" applyAlignment="1">
      <alignment horizontal="right" vertical="center"/>
    </xf>
    <xf numFmtId="166" fontId="4" fillId="0" borderId="8" xfId="2" applyNumberFormat="1" applyFont="1" applyBorder="1" applyAlignment="1">
      <alignment horizontal="center" vertical="center" wrapText="1"/>
    </xf>
    <xf numFmtId="0" fontId="4" fillId="0" borderId="5" xfId="2" applyFont="1" applyBorder="1" applyAlignment="1">
      <alignment horizontal="center" vertical="center" wrapText="1"/>
    </xf>
    <xf numFmtId="164" fontId="12" fillId="3" borderId="17" xfId="2" applyNumberFormat="1" applyFont="1" applyFill="1" applyBorder="1" applyAlignment="1">
      <alignment horizontal="right" vertical="center"/>
    </xf>
    <xf numFmtId="166" fontId="4" fillId="0" borderId="3" xfId="2" applyNumberFormat="1" applyFont="1" applyBorder="1" applyAlignment="1">
      <alignment horizontal="center" vertical="center" wrapText="1"/>
    </xf>
    <xf numFmtId="164" fontId="12" fillId="3" borderId="21" xfId="4" applyNumberFormat="1" applyFont="1" applyFill="1" applyBorder="1" applyAlignment="1">
      <alignment horizontal="right"/>
    </xf>
    <xf numFmtId="164" fontId="15" fillId="0" borderId="16" xfId="4" applyNumberFormat="1" applyFont="1" applyBorder="1" applyAlignment="1">
      <alignment horizontal="right"/>
    </xf>
    <xf numFmtId="164" fontId="12" fillId="0" borderId="21" xfId="4" applyNumberFormat="1" applyFont="1" applyBorder="1" applyAlignment="1">
      <alignment horizontal="right"/>
    </xf>
    <xf numFmtId="164" fontId="15" fillId="0" borderId="4" xfId="4" applyNumberFormat="1" applyFont="1" applyBorder="1" applyAlignment="1">
      <alignment horizontal="right"/>
    </xf>
    <xf numFmtId="164" fontId="15" fillId="0" borderId="12" xfId="4" applyNumberFormat="1" applyFont="1" applyBorder="1" applyAlignment="1">
      <alignment horizontal="right"/>
    </xf>
    <xf numFmtId="164" fontId="4" fillId="0" borderId="18" xfId="2" applyNumberFormat="1" applyFont="1" applyBorder="1" applyAlignment="1">
      <alignment horizontal="center" vertical="center" wrapText="1"/>
    </xf>
    <xf numFmtId="164" fontId="14" fillId="4" borderId="19" xfId="2" quotePrefix="1" applyNumberFormat="1" applyFont="1" applyFill="1" applyBorder="1" applyAlignment="1">
      <alignment horizontal="right" vertical="center"/>
    </xf>
    <xf numFmtId="164" fontId="15" fillId="0" borderId="19" xfId="2" applyNumberFormat="1" applyFont="1" applyBorder="1" applyAlignment="1">
      <alignment horizontal="right" vertical="center"/>
    </xf>
    <xf numFmtId="0" fontId="12" fillId="3" borderId="16" xfId="2" applyFont="1" applyFill="1" applyBorder="1" applyAlignment="1">
      <alignment vertical="center"/>
    </xf>
    <xf numFmtId="0" fontId="15" fillId="0" borderId="16" xfId="2" applyFont="1" applyBorder="1" applyAlignment="1">
      <alignment vertical="center"/>
    </xf>
    <xf numFmtId="0" fontId="15" fillId="0" borderId="16" xfId="2" applyFont="1" applyBorder="1" applyAlignment="1">
      <alignment horizontal="left" vertical="center"/>
    </xf>
    <xf numFmtId="0" fontId="15" fillId="0" borderId="16" xfId="2" applyNumberFormat="1" applyFont="1" applyFill="1" applyBorder="1" applyAlignment="1">
      <alignment horizontal="left" vertical="center"/>
    </xf>
    <xf numFmtId="0" fontId="15" fillId="0" borderId="16" xfId="2" quotePrefix="1" applyFont="1" applyBorder="1" applyAlignment="1">
      <alignment horizontal="left" vertical="center"/>
    </xf>
    <xf numFmtId="164" fontId="15" fillId="0" borderId="40" xfId="2" applyNumberFormat="1" applyFont="1" applyBorder="1" applyAlignment="1">
      <alignment horizontal="right" vertical="center"/>
    </xf>
    <xf numFmtId="0" fontId="12" fillId="0" borderId="18" xfId="2" applyFont="1" applyBorder="1" applyAlignment="1">
      <alignment horizontal="center" wrapText="1"/>
    </xf>
    <xf numFmtId="164" fontId="15" fillId="0" borderId="19" xfId="8" applyNumberFormat="1" applyFont="1" applyBorder="1" applyAlignment="1">
      <alignment horizontal="right"/>
    </xf>
    <xf numFmtId="0" fontId="15" fillId="0" borderId="19" xfId="2" applyFont="1" applyBorder="1" applyAlignment="1">
      <alignment horizontal="center" vertical="center"/>
    </xf>
    <xf numFmtId="0" fontId="15" fillId="0" borderId="22" xfId="2" applyFont="1" applyBorder="1" applyAlignment="1">
      <alignment horizontal="center" vertical="center"/>
    </xf>
    <xf numFmtId="166" fontId="4" fillId="0" borderId="12" xfId="2" applyNumberFormat="1" applyFont="1" applyBorder="1" applyAlignment="1">
      <alignment horizontal="center" vertical="center" wrapText="1"/>
    </xf>
    <xf numFmtId="0" fontId="15" fillId="6" borderId="15" xfId="4" applyFont="1" applyFill="1" applyBorder="1" applyAlignment="1">
      <alignment vertical="center"/>
    </xf>
    <xf numFmtId="164" fontId="15" fillId="6" borderId="15" xfId="4" applyNumberFormat="1" applyFont="1" applyFill="1" applyBorder="1" applyAlignment="1">
      <alignment horizontal="right"/>
    </xf>
    <xf numFmtId="165" fontId="15" fillId="6" borderId="19" xfId="2" applyNumberFormat="1" applyFont="1" applyFill="1" applyBorder="1" applyAlignment="1">
      <alignment horizontal="right" vertical="center"/>
    </xf>
    <xf numFmtId="164" fontId="15" fillId="6" borderId="19" xfId="4" applyNumberFormat="1" applyFont="1" applyFill="1" applyBorder="1" applyAlignment="1">
      <alignment horizontal="right"/>
    </xf>
    <xf numFmtId="165" fontId="15" fillId="6" borderId="16" xfId="2" applyNumberFormat="1" applyFont="1" applyFill="1" applyBorder="1" applyAlignment="1">
      <alignment horizontal="right" vertical="center"/>
    </xf>
    <xf numFmtId="0" fontId="15" fillId="6" borderId="19" xfId="4" applyFont="1" applyFill="1" applyBorder="1" applyAlignment="1">
      <alignment vertical="center"/>
    </xf>
    <xf numFmtId="0" fontId="4" fillId="0" borderId="40" xfId="2" applyFont="1" applyBorder="1" applyAlignment="1">
      <alignment horizontal="center" vertical="center" wrapText="1"/>
    </xf>
    <xf numFmtId="165" fontId="12" fillId="3" borderId="44" xfId="2" applyNumberFormat="1" applyFont="1" applyFill="1" applyBorder="1" applyAlignment="1">
      <alignment horizontal="left" vertical="center"/>
    </xf>
    <xf numFmtId="164" fontId="12" fillId="3" borderId="44" xfId="2" applyNumberFormat="1" applyFont="1" applyFill="1" applyBorder="1" applyAlignment="1">
      <alignment horizontal="right" vertical="center"/>
    </xf>
    <xf numFmtId="165" fontId="12" fillId="3" borderId="45" xfId="2" applyNumberFormat="1" applyFont="1" applyFill="1" applyBorder="1" applyAlignment="1">
      <alignment horizontal="right" vertical="center"/>
    </xf>
    <xf numFmtId="164" fontId="12" fillId="3" borderId="45" xfId="2" applyNumberFormat="1" applyFont="1" applyFill="1" applyBorder="1" applyAlignment="1">
      <alignment horizontal="right" vertical="center"/>
    </xf>
    <xf numFmtId="165" fontId="12" fillId="3" borderId="46" xfId="2" applyNumberFormat="1" applyFont="1" applyFill="1" applyBorder="1" applyAlignment="1">
      <alignment horizontal="right" vertical="center"/>
    </xf>
    <xf numFmtId="165" fontId="12" fillId="3" borderId="45" xfId="2" applyNumberFormat="1" applyFont="1" applyFill="1" applyBorder="1" applyAlignment="1">
      <alignment horizontal="left" vertical="center"/>
    </xf>
    <xf numFmtId="0" fontId="10" fillId="0" borderId="0" xfId="8" applyFont="1" applyAlignment="1">
      <alignment vertical="top"/>
    </xf>
    <xf numFmtId="0" fontId="4" fillId="0" borderId="47" xfId="2" applyFont="1" applyBorder="1" applyAlignment="1">
      <alignment horizontal="center" vertical="center" wrapText="1"/>
    </xf>
    <xf numFmtId="165" fontId="12" fillId="3" borderId="48" xfId="2" applyNumberFormat="1" applyFont="1" applyFill="1" applyBorder="1" applyAlignment="1">
      <alignment horizontal="left" vertical="center"/>
    </xf>
    <xf numFmtId="0" fontId="1" fillId="0" borderId="48" xfId="8" applyFont="1" applyBorder="1" applyAlignment="1">
      <alignment vertical="center"/>
    </xf>
    <xf numFmtId="0" fontId="15" fillId="0" borderId="48" xfId="8" applyFont="1" applyBorder="1" applyAlignment="1">
      <alignment vertical="center"/>
    </xf>
    <xf numFmtId="165" fontId="15" fillId="0" borderId="49" xfId="2" applyNumberFormat="1" applyFont="1" applyBorder="1" applyAlignment="1">
      <alignment horizontal="left" vertical="center"/>
    </xf>
    <xf numFmtId="165" fontId="12" fillId="3" borderId="19" xfId="2" applyNumberFormat="1" applyFont="1" applyFill="1" applyBorder="1" applyAlignment="1">
      <alignment horizontal="left" vertical="center"/>
    </xf>
    <xf numFmtId="0" fontId="12" fillId="3" borderId="50" xfId="4" applyFont="1" applyFill="1" applyBorder="1" applyAlignment="1">
      <alignment vertical="center"/>
    </xf>
    <xf numFmtId="0" fontId="12" fillId="0" borderId="50" xfId="4" applyFont="1" applyBorder="1" applyAlignment="1">
      <alignment vertical="center"/>
    </xf>
    <xf numFmtId="164" fontId="12" fillId="3" borderId="10" xfId="4" applyNumberFormat="1" applyFont="1" applyFill="1" applyBorder="1" applyAlignment="1">
      <alignment horizontal="right"/>
    </xf>
    <xf numFmtId="164" fontId="12" fillId="0" borderId="10" xfId="4" applyNumberFormat="1" applyFont="1" applyBorder="1" applyAlignment="1">
      <alignment horizontal="right"/>
    </xf>
  </cellXfs>
  <cellStyles count="9">
    <cellStyle name="Heading 1" xfId="6" builtinId="16"/>
    <cellStyle name="Hyperlink" xfId="3" builtinId="8" customBuiltin="1"/>
    <cellStyle name="Normal" xfId="0" builtinId="0"/>
    <cellStyle name="Normal 2" xfId="2" xr:uid="{3E6DCF1C-3CC7-4F90-8807-AAB3ECFDA337}"/>
    <cellStyle name="Normal 2 2" xfId="4" xr:uid="{8B1D8A15-537A-426E-9D56-4439E62A2903}"/>
    <cellStyle name="Normal 2 2 2" xfId="8" xr:uid="{1A147DEC-C838-4AD7-A3E9-A475BED58E81}"/>
    <cellStyle name="Normal 3" xfId="1" xr:uid="{A29F8753-DC6D-472E-A26C-A4D409DE61A6}"/>
    <cellStyle name="Normal 3 2" xfId="7" xr:uid="{ABF32456-A4FB-402C-97B4-98A1709FC208}"/>
    <cellStyle name="Title" xfId="5" builtinId="15"/>
  </cellStyles>
  <dxfs count="54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vertical/>
      </border>
    </dxf>
    <dxf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alignment horizontal="right" vertical="center" textRotation="0" wrapText="0" indent="0" justifyLastLine="0" shrinkToFit="0" readingOrder="0"/>
    </dxf>
    <dxf>
      <border>
        <bottom style="medium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5" formatCode="#,##0.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5" formatCode="#,##0.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5" formatCode="#,##0.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5" formatCode="#,##0.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5" formatCode="#,##0.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5" formatCode="#,##0.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5" formatCode="#,##0.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5" formatCode="#,##0.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5" formatCode="#,##0.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5" formatCode="#,##0.0&quot; &quot;"/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numFmt numFmtId="0" formatCode="General"/>
      <border diagonalUp="0" diagonalDown="0">
        <left/>
        <right style="medium">
          <color indexed="64"/>
        </right>
        <vertical/>
      </border>
    </dxf>
    <dxf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alignment horizontal="right" vertical="center" textRotation="0" wrapText="0" indent="0" justifyLastLine="0" shrinkToFit="0" readingOrder="0"/>
    </dxf>
    <dxf>
      <border>
        <bottom style="medium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Continuous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0" formatCode="General"/>
      <alignment horizontal="left" vertical="center" textRotation="0" wrapText="0" indent="0" justifyLastLine="0" shrinkToFit="0" readingOrder="0"/>
      <border diagonalUp="0" diagonalDown="0">
        <left/>
        <right style="medium">
          <color indexed="64"/>
        </right>
        <vertical/>
      </border>
    </dxf>
    <dxf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alignment horizontal="right" vertical="center" textRotation="0" wrapText="0" indent="0" justifyLastLine="0" shrinkToFit="0" readingOrder="0"/>
    </dxf>
    <dxf>
      <border>
        <bottom style="medium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Continuous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5" formatCode="#,##0.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5" formatCode="#,##0.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5" formatCode="#,##0.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5" formatCode="#,##0.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5" formatCode="#,##0.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center" textRotation="0" wrapText="0" indent="0" justifyLastLine="0" shrinkToFit="0" readingOrder="0"/>
      <border diagonalUp="0" diagonalDown="0">
        <left/>
        <right style="medium">
          <color indexed="64"/>
        </right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center" textRotation="0" wrapText="0" indent="0" justifyLastLine="0" shrinkToFit="0" readingOrder="0"/>
      <border diagonalUp="0" diagonalDown="0">
        <left style="medium">
          <color indexed="64"/>
        </left>
        <right/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7" formatCode="&quot; &quot;@"/>
      <alignment horizontal="general" vertical="center" textRotation="0" wrapText="0" indent="0" justifyLastLine="0" shrinkToFit="0" readingOrder="0"/>
    </dxf>
    <dxf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alignment horizontal="right" vertical="center" textRotation="0" wrapText="0" indent="0" justifyLastLine="0" shrinkToFit="0" readingOrder="0"/>
    </dxf>
    <dxf>
      <border>
        <bottom style="medium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5" formatCode="#,##0.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5" formatCode="#,##0.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5" formatCode="#,##0.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5" formatCode="#,##0.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5" formatCode="#,##0.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4" formatCode="#,##0&quot; &quot;"/>
      <alignment horizontal="right" vertical="center" textRotation="0" wrapText="0" indent="0" justifyLastLine="0" shrinkToFit="0" readingOrder="0"/>
      <border diagonalUp="0" diagonalDown="0">
        <left/>
        <right style="medium">
          <color indexed="64"/>
        </right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4" formatCode="#,##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4" formatCode="#,##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4" formatCode="#,##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4" formatCode="#,##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7" formatCode="&quot; &quot;@"/>
      <alignment horizontal="general" vertical="center" textRotation="0" wrapText="0" indent="0" justifyLastLine="0" shrinkToFit="0" readingOrder="0"/>
      <border diagonalUp="0" diagonalDown="0">
        <left/>
        <right style="medium">
          <color indexed="64"/>
        </right>
        <vertical/>
      </border>
    </dxf>
    <dxf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alignment horizontal="right" vertical="center" textRotation="0" wrapText="0" indent="0" justifyLastLine="0" shrinkToFit="0" readingOrder="0"/>
    </dxf>
    <dxf>
      <border>
        <bottom style="medium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5" formatCode="#,##0.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5" formatCode="#,##0.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5" formatCode="#,##0.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5" formatCode="#,##0.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5" formatCode="#,##0.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4" formatCode="#,##0&quot; &quot;"/>
      <alignment horizontal="right" vertical="center" textRotation="0" wrapText="0" indent="0" justifyLastLine="0" shrinkToFit="0" readingOrder="0"/>
      <border diagonalUp="0" diagonalDown="0">
        <left/>
        <right style="medium">
          <color indexed="64"/>
        </right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4" formatCode="#,##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4" formatCode="#,##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4" formatCode="#,##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4" formatCode="#,##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7" formatCode="&quot; &quot;@"/>
      <alignment horizontal="general" vertical="center" textRotation="0" wrapText="0" indent="0" justifyLastLine="0" shrinkToFit="0" readingOrder="0"/>
      <border diagonalUp="0" diagonalDown="0">
        <left/>
        <right style="medium">
          <color indexed="64"/>
        </right>
        <vertical/>
      </border>
    </dxf>
    <dxf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alignment horizontal="right" vertical="center" textRotation="0" wrapText="0" indent="0" justifyLastLine="0" shrinkToFit="0" readingOrder="0"/>
    </dxf>
    <dxf>
      <border>
        <bottom style="medium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5" formatCode="#,##0.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5" formatCode="#,##0.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5" formatCode="#,##0.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5" formatCode="#,##0.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5" formatCode="#,##0.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4" formatCode="#,##0&quot; &quot;"/>
      <alignment horizontal="right" vertical="center" textRotation="0" wrapText="0" indent="0" justifyLastLine="0" shrinkToFit="0" readingOrder="0"/>
      <border diagonalUp="0" diagonalDown="0">
        <left/>
        <right style="medium">
          <color indexed="64"/>
        </right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4" formatCode="#,##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4" formatCode="#,##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4" formatCode="#,##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4" formatCode="#,##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7" formatCode="&quot; &quot;@"/>
      <alignment horizontal="general" vertical="center" textRotation="0" wrapText="0" indent="0" justifyLastLine="0" shrinkToFit="0" readingOrder="0"/>
      <border diagonalUp="0" diagonalDown="0">
        <left/>
        <right style="medium">
          <color indexed="64"/>
        </right>
        <vertical/>
      </border>
    </dxf>
    <dxf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alignment horizontal="right" vertical="center" textRotation="0" wrapText="0" indent="0" justifyLastLine="0" shrinkToFit="0" readingOrder="0"/>
    </dxf>
    <dxf>
      <border>
        <bottom style="medium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5" formatCode="#,##0.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4" formatCode="#,##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5" formatCode="#,##0.0&quot; &quot;"/>
      <alignment horizontal="right" vertical="center" textRotation="0" wrapText="0" indent="0" justifyLastLine="0" shrinkToFit="0" readingOrder="0"/>
      <border diagonalUp="0" diagonalDown="0">
        <left/>
        <right style="medium">
          <color indexed="64"/>
        </right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4" formatCode="#,##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5" formatCode="#,##0.0&quot; &quot;"/>
      <alignment horizontal="right" vertical="center" textRotation="0" wrapText="0" indent="0" justifyLastLine="0" shrinkToFit="0" readingOrder="0"/>
      <border diagonalUp="0" diagonalDown="0">
        <left/>
        <right style="medium">
          <color indexed="64"/>
        </right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4" formatCode="#,##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7" formatCode="&quot; &quot;@"/>
      <alignment horizontal="general" vertical="center" textRotation="0" wrapText="0" indent="0" justifyLastLine="0" shrinkToFit="0" readingOrder="0"/>
      <border diagonalUp="0" diagonalDown="0">
        <left/>
        <right style="medium">
          <color indexed="64"/>
        </right>
        <vertical/>
      </border>
    </dxf>
    <dxf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alignment horizontal="right" vertical="center" textRotation="0" wrapText="0" indent="0" justifyLastLine="0" shrinkToFit="0" readingOrder="0"/>
    </dxf>
    <dxf>
      <border>
        <bottom style="medium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4" formatCode="#,##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5" formatCode="#,##0.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5" formatCode="#,##0.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5" formatCode="#,##0.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5" formatCode="#,##0.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5" formatCode="#,##0.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4" formatCode="#,##0&quot; &quot;"/>
      <alignment horizontal="right" vertical="center" textRotation="0" wrapText="0" indent="0" justifyLastLine="0" shrinkToFit="0" readingOrder="0"/>
      <border diagonalUp="0" diagonalDown="0">
        <left/>
        <right style="medium">
          <color indexed="64"/>
        </right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4" formatCode="#,##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4" formatCode="#,##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4" formatCode="#,##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4" formatCode="#,##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7" formatCode="&quot; &quot;@"/>
      <alignment horizontal="general" vertical="center" textRotation="0" wrapText="0" indent="0" justifyLastLine="0" shrinkToFit="0" readingOrder="0"/>
      <border diagonalUp="0" diagonalDown="0">
        <left/>
        <right style="medium">
          <color indexed="64"/>
        </right>
        <vertical/>
      </border>
    </dxf>
    <dxf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alignment horizontal="right" vertical="center" textRotation="0" wrapText="0" indent="0" justifyLastLine="0" shrinkToFit="0" readingOrder="0"/>
    </dxf>
    <dxf>
      <border>
        <bottom style="medium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5" formatCode="#,##0.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5" formatCode="#,##0.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5" formatCode="#,##0.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5" formatCode="#,##0.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5" formatCode="#,##0.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4" formatCode="#,##0&quot; &quot;"/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4" formatCode="#,##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4" formatCode="#,##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4" formatCode="#,##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4" formatCode="#,##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7" formatCode="&quot; &quot;@"/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indexed="64"/>
        </right>
        <vertical/>
      </border>
    </dxf>
    <dxf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alignment horizontal="right" vertical="center" textRotation="0" wrapText="0" indent="0" justifyLastLine="0" shrinkToFit="0" readingOrder="0"/>
    </dxf>
    <dxf>
      <border>
        <bottom style="medium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5" formatCode="#,##0.0&quot; &quot;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5" formatCode="#,##0.0&quot; &quot;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5" formatCode="#,##0.0&quot; &quot;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5" formatCode="#,##0.0&quot; &quot;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5" formatCode="#,##0.0&quot; &quot;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5" formatCode="#,##0.0&quot; &quot;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5" formatCode="#,##0.0&quot; &quot;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5" formatCode="#,##0.0&quot; &quot;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5" formatCode="#,##0.0&quot; &quot;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5" formatCode="#,##0.0&quot; &quot;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#,##0&quot; &quot;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bottom" textRotation="0" wrapText="0" indent="0" justifyLastLine="0" shrinkToFit="0" readingOrder="0"/>
      <border diagonalUp="0" diagonalDown="0">
        <left/>
        <right style="thin">
          <color indexed="64"/>
        </right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#,##0&quot; &quot;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#,##0&quot; &quot;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#,##0&quot; &quot;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#,##0&quot; &quot;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2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0" formatCode="General"/>
      <alignment horizontal="left" vertical="center" textRotation="0" wrapText="0" indent="2" justifyLastLine="0" shrinkToFit="0" readingOrder="0"/>
      <border diagonalUp="0" diagonalDown="0">
        <left style="thin">
          <color indexed="64"/>
        </left>
        <right style="thin">
          <color auto="1"/>
        </right>
        <vertical/>
      </border>
    </dxf>
    <dxf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</dxf>
    <dxf>
      <border>
        <bottom style="medium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5" formatCode="#,##0.0&quot; &quot;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5" formatCode="#,##0.0&quot; &quot;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5" formatCode="#,##0.0&quot; &quot;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5" formatCode="#,##0.0&quot; &quot;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5" formatCode="#,##0.0&quot; &quot;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bottom" textRotation="0" wrapText="0" indent="0" justifyLastLine="0" shrinkToFit="0" readingOrder="0"/>
      <border diagonalUp="0" diagonalDown="0">
        <left/>
        <right style="medium">
          <color indexed="64"/>
        </right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center" textRotation="0" wrapText="0" indent="2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0" formatCode="General"/>
      <alignment horizontal="left" vertical="center" textRotation="0" wrapText="0" indent="2" justifyLastLine="0" shrinkToFit="0" readingOrder="0"/>
      <border diagonalUp="0" diagonalDown="0">
        <left style="medium">
          <color auto="1"/>
        </left>
        <right style="medium">
          <color indexed="64"/>
        </right>
        <vertical/>
      </border>
    </dxf>
    <dxf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alignment horizontal="right" vertical="bottom" textRotation="0" wrapText="0" indent="1" justifyLastLine="0" shrinkToFit="0" readingOrder="0"/>
    </dxf>
    <dxf>
      <border>
        <bottom style="medium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5" formatCode="#,##0.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5" formatCode="#,##0.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5" formatCode="#,##0.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5" formatCode="#,##0.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5" formatCode="#,##0.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4" formatCode="#,##0&quot; &quot;"/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4" formatCode="#,##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4" formatCode="#,##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4" formatCode="#,##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4" formatCode="#,##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7" formatCode="&quot; &quot;@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auto="1"/>
        </right>
        <vertical/>
      </border>
    </dxf>
    <dxf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alignment horizontal="right" vertical="center" textRotation="0" wrapText="0" indent="0" justifyLastLine="0" shrinkToFit="0" readingOrder="0"/>
    </dxf>
    <dxf>
      <border>
        <bottom style="medium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5" formatCode="#,##0.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5" formatCode="#,##0.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5" formatCode="#,##0.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5" formatCode="#,##0.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5" formatCode="#,##0.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7" formatCode="&quot; &quot;@"/>
      <alignment horizontal="general" vertical="center" textRotation="0" wrapText="0" indent="0" justifyLastLine="0" shrinkToFit="0" readingOrder="0"/>
      <border diagonalUp="0" diagonalDown="0">
        <left/>
        <right style="thin">
          <color indexed="64"/>
        </right>
        <vertical/>
      </border>
    </dxf>
    <dxf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alignment horizontal="right" vertical="center" textRotation="0" wrapText="0" indent="0" justifyLastLine="0" shrinkToFit="0" readingOrder="0"/>
    </dxf>
    <dxf>
      <border>
        <bottom style="medium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9" formatCode="[=0]#,##0.0&quot; &quot;;[&lt;0.05]#,##0.00&quot; &quot;;#,##0.0&quot; &quot;"/>
      <alignment horizontal="right" vertical="bottom" textRotation="0" wrapText="0" indent="0" justifyLastLine="0" shrinkToFit="0" readingOrder="0"/>
      <border diagonalUp="0" diagonalDown="0">
        <left/>
        <right style="thin">
          <color indexed="64"/>
        </right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9" formatCode="[=0]#,##0.0&quot; &quot;;[&lt;0.05]#,##0.00&quot; &quot;;#,##0.0&quot; &quot;"/>
      <alignment horizontal="right" vertical="bottom" textRotation="0" wrapText="0" indent="0" justifyLastLine="0" shrinkToFit="0" readingOrder="0"/>
      <border diagonalUp="0" diagonalDown="0">
        <left/>
        <right style="thin">
          <color indexed="64"/>
        </right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9" formatCode="[=0]#,##0.0&quot; &quot;;[&lt;0.05]#,##0.00&quot; &quot;;#,##0.0&quot; &quot;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center" textRotation="0" wrapText="0" indent="2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0" formatCode="General"/>
      <alignment horizontal="left" vertical="center" textRotation="0" wrapText="0" indent="2" justifyLastLine="0" shrinkToFit="0" readingOrder="0"/>
      <border diagonalUp="0" diagonalDown="0">
        <left style="thin">
          <color indexed="64"/>
        </left>
        <right style="thin">
          <color auto="1"/>
        </right>
        <vertical/>
      </border>
    </dxf>
    <dxf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strike val="0"/>
        <outline val="0"/>
        <shadow val="0"/>
        <u val="none"/>
        <vertAlign val="baseline"/>
        <sz val="12"/>
        <name val="Calibri"/>
        <family val="2"/>
        <scheme val="none"/>
      </font>
    </dxf>
    <dxf>
      <border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5" formatCode="#,##0.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5" formatCode="#,##0.0&quot; &quot;"/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5" formatCode="#,##0.0&quot; &quot;"/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7" formatCode="&quot; &quot;@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auto="1"/>
        </right>
        <vertical/>
      </border>
    </dxf>
    <dxf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alignment horizontal="right" vertical="center" textRotation="0" wrapText="0" indent="0" justifyLastLine="0" shrinkToFit="0" readingOrder="0"/>
    </dxf>
    <dxf>
      <border>
        <bottom style="medium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5" formatCode="#,##0.0&quot; &quot;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5" formatCode="#,##0.0&quot; &quot;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5" formatCode="#,##0.0&quot; &quot;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5" formatCode="#,##0.0&quot; &quot;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5" formatCode="#,##0.0&quot; &quot;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7" formatCode="&quot; &quot;@"/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indexed="64"/>
        </right>
        <vertical/>
      </border>
    </dxf>
    <dxf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alignment horizontal="right" vertical="center" textRotation="0" wrapText="0" indent="0" justifyLastLine="0" shrinkToFit="0" readingOrder="0"/>
    </dxf>
    <dxf>
      <border>
        <bottom style="medium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5" formatCode="#,##0.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5" formatCode="#,##0.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5" formatCode="#,##0.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5" formatCode="#,##0.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5" formatCode="#,##0.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center" textRotation="0" wrapText="0" indent="0" justifyLastLine="0" shrinkToFit="0" readingOrder="0"/>
      <border diagonalUp="0" diagonalDown="0">
        <left/>
        <right style="medium">
          <color indexed="64"/>
        </right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center" textRotation="0" wrapText="0" indent="0" justifyLastLine="0" shrinkToFit="0" readingOrder="0"/>
      <border diagonalUp="0" diagonalDown="0">
        <left style="medium">
          <color indexed="64"/>
        </left>
        <right/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7" formatCode="&quot; &quot;@"/>
      <alignment horizontal="general" vertical="center" textRotation="0" wrapText="0" indent="0" justifyLastLine="0" shrinkToFit="0" readingOrder="0"/>
    </dxf>
    <dxf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alignment horizontal="right" vertical="center" textRotation="0" wrapText="0" indent="0" justifyLastLine="0" shrinkToFit="0" readingOrder="0"/>
    </dxf>
    <dxf>
      <border>
        <bottom style="medium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5" formatCode="#,##0.0&quot; &quot;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5" formatCode="#,##0.0&quot; &quot;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5" formatCode="#,##0.0&quot; &quot;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5" formatCode="#,##0.0&quot; &quot;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5" formatCode="#,##0.0&quot; &quot;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5" formatCode="#,##0.0&quot; &quot;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5" formatCode="#,##0.0&quot; &quot;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5" formatCode="#,##0.0&quot; &quot;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5" formatCode="#,##0.0&quot; &quot;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5" formatCode="#,##0.0&quot; &quot;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#,##0&quot; &quot;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bottom" textRotation="0" wrapText="0" indent="0" justifyLastLine="0" shrinkToFit="0" readingOrder="0"/>
      <border diagonalUp="0" diagonalDown="0">
        <left/>
        <right style="medium">
          <color indexed="64"/>
        </right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#,##0&quot; &quot;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#,##0&quot; &quot;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#,##0&quot; &quot;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#,##0&quot; &quot;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bottom" textRotation="0" wrapText="0" indent="0" justifyLastLine="0" shrinkToFit="0" readingOrder="0"/>
      <border diagonalUp="0" diagonalDown="0">
        <left style="medium">
          <color indexed="64"/>
        </left>
        <right/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2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0" formatCode="General"/>
      <alignment horizontal="left" vertical="center" textRotation="0" wrapText="0" indent="2" justifyLastLine="0" shrinkToFit="0" readingOrder="0"/>
    </dxf>
    <dxf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</dxf>
    <dxf>
      <border>
        <bottom style="medium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5" formatCode="#,##0.0&quot; &quot;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5" formatCode="#,##0.0&quot; &quot;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5" formatCode="#,##0.0&quot; &quot;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5" formatCode="#,##0.0&quot; &quot;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5" formatCode="#,##0.0&quot; &quot;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bottom" textRotation="0" wrapText="0" indent="0" justifyLastLine="0" shrinkToFit="0" readingOrder="0"/>
      <border diagonalUp="0" diagonalDown="0">
        <left/>
        <right style="medium">
          <color indexed="64"/>
        </right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bottom" textRotation="0" wrapText="0" indent="0" justifyLastLine="0" shrinkToFit="0" readingOrder="0"/>
      <border diagonalUp="0" diagonalDown="0">
        <left style="medium">
          <color indexed="64"/>
        </left>
        <right/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center" textRotation="0" wrapText="0" indent="2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0" formatCode="General"/>
      <alignment horizontal="left" vertical="center" textRotation="0" wrapText="0" indent="2" justifyLastLine="0" shrinkToFit="0" readingOrder="0"/>
    </dxf>
    <dxf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alignment horizontal="right" vertical="bottom" textRotation="0" wrapText="0" indent="1" justifyLastLine="0" shrinkToFit="0" readingOrder="0"/>
    </dxf>
    <dxf>
      <border>
        <bottom style="medium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5" formatCode="#,##0.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5" formatCode="#,##0.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5" formatCode="#,##0.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5" formatCode="#,##0.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5" formatCode="#,##0.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center" textRotation="0" wrapText="0" indent="0" justifyLastLine="0" shrinkToFit="0" readingOrder="0"/>
      <border diagonalUp="0" diagonalDown="0">
        <left/>
        <right style="medium">
          <color indexed="64"/>
        </right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center" textRotation="0" wrapText="0" indent="0" justifyLastLine="0" shrinkToFit="0" readingOrder="0"/>
      <border diagonalUp="0" diagonalDown="0">
        <left style="medium">
          <color indexed="64"/>
        </left>
        <right/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7" formatCode="&quot; &quot;@"/>
      <alignment horizontal="general" vertical="center" textRotation="0" wrapText="0" indent="0" justifyLastLine="0" shrinkToFit="0" readingOrder="0"/>
    </dxf>
    <dxf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alignment horizontal="right" vertical="center" textRotation="0" wrapText="0" indent="0" justifyLastLine="0" shrinkToFit="0" readingOrder="0"/>
    </dxf>
    <dxf>
      <border>
        <bottom style="medium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5" formatCode="#,##0.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5" formatCode="#,##0.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5" formatCode="#,##0.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5" formatCode="#,##0.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5" formatCode="#,##0.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center" textRotation="0" wrapText="0" indent="0" justifyLastLine="0" shrinkToFit="0" readingOrder="0"/>
      <border diagonalUp="0" diagonalDown="0">
        <left/>
        <right style="medium">
          <color indexed="64"/>
        </right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center" textRotation="0" wrapText="0" indent="0" justifyLastLine="0" shrinkToFit="0" readingOrder="0"/>
      <border diagonalUp="0" diagonalDown="0">
        <left style="medium">
          <color indexed="64"/>
        </left>
        <right/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7" formatCode="&quot; &quot;@"/>
      <alignment horizontal="general" vertical="center" textRotation="0" wrapText="0" indent="0" justifyLastLine="0" shrinkToFit="0" readingOrder="0"/>
    </dxf>
    <dxf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alignment horizontal="right" vertical="center" textRotation="0" wrapText="0" indent="0" justifyLastLine="0" shrinkToFit="0" readingOrder="0"/>
    </dxf>
    <dxf>
      <border>
        <bottom style="medium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9" formatCode="[=0]#,##0.0&quot; &quot;;[&lt;0.05]#,##0.00&quot; &quot;;#,##0.0&quot; &quot;"/>
      <alignment horizontal="right" vertical="bottom" textRotation="0" wrapText="0" indent="0" justifyLastLine="0" shrinkToFit="0" readingOrder="0"/>
      <border diagonalUp="0" diagonalDown="0">
        <left/>
        <right style="medium">
          <color indexed="64"/>
        </right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bottom" textRotation="0" wrapText="0" indent="0" justifyLastLine="0" shrinkToFit="0" readingOrder="0"/>
      <border diagonalUp="0" diagonalDown="0">
        <left style="medium">
          <color indexed="64"/>
        </left>
        <right/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9" formatCode="[=0]#,##0.0&quot; &quot;;[&lt;0.05]#,##0.00&quot; &quot;;#,##0.0&quot; &quot;"/>
      <alignment horizontal="right" vertical="bottom" textRotation="0" wrapText="0" indent="0" justifyLastLine="0" shrinkToFit="0" readingOrder="0"/>
      <border diagonalUp="0" diagonalDown="0">
        <left/>
        <right style="medium">
          <color indexed="64"/>
        </right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bottom" textRotation="0" wrapText="0" indent="0" justifyLastLine="0" shrinkToFit="0" readingOrder="0"/>
      <border diagonalUp="0" diagonalDown="0">
        <left style="medium">
          <color indexed="64"/>
        </left>
        <right/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9" formatCode="[=0]#,##0.0&quot; &quot;;[&lt;0.05]#,##0.00&quot; &quot;;#,##0.0&quot; &quot;"/>
      <alignment horizontal="right" vertical="bottom" textRotation="0" wrapText="0" indent="0" justifyLastLine="0" shrinkToFit="0" readingOrder="0"/>
      <border diagonalUp="0" diagonalDown="0">
        <left/>
        <right style="medium">
          <color indexed="64"/>
        </right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bottom" textRotation="0" wrapText="0" indent="0" justifyLastLine="0" shrinkToFit="0" readingOrder="0"/>
      <border diagonalUp="0" diagonalDown="0">
        <left style="medium">
          <color indexed="64"/>
        </left>
        <right/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center" textRotation="0" wrapText="0" indent="2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0" formatCode="General"/>
      <alignment horizontal="left" vertical="center" textRotation="0" wrapText="0" indent="2" justifyLastLine="0" shrinkToFit="0" readingOrder="0"/>
    </dxf>
    <dxf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alignment horizontal="right" vertical="bottom" textRotation="0" wrapText="0" indent="0" justifyLastLine="0" shrinkToFit="0" readingOrder="0"/>
    </dxf>
    <dxf>
      <border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5" formatCode="#,##0.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5" formatCode="#,##0.0&quot; &quot;"/>
      <alignment horizontal="right" vertical="center" textRotation="0" wrapText="0" indent="0" justifyLastLine="0" shrinkToFit="0" readingOrder="0"/>
      <border diagonalUp="0" diagonalDown="0">
        <left/>
        <right style="medium">
          <color indexed="64"/>
        </right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center" textRotation="0" wrapText="0" indent="0" justifyLastLine="0" shrinkToFit="0" readingOrder="0"/>
      <border diagonalUp="0" diagonalDown="0">
        <left style="medium">
          <color indexed="64"/>
        </left>
        <right/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5" formatCode="#,##0.0&quot; &quot;"/>
      <alignment horizontal="right" vertical="center" textRotation="0" wrapText="0" indent="0" justifyLastLine="0" shrinkToFit="0" readingOrder="0"/>
      <border diagonalUp="0" diagonalDown="0">
        <left/>
        <right style="medium">
          <color indexed="64"/>
        </right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center" textRotation="0" wrapText="0" indent="0" justifyLastLine="0" shrinkToFit="0" readingOrder="0"/>
      <border diagonalUp="0" diagonalDown="0">
        <left style="medium">
          <color indexed="64"/>
        </left>
        <right/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7" formatCode="&quot; &quot;@"/>
      <alignment horizontal="general" vertical="center" textRotation="0" wrapText="0" indent="0" justifyLastLine="0" shrinkToFit="0" readingOrder="0"/>
    </dxf>
    <dxf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alignment horizontal="right" vertical="center" textRotation="0" wrapText="0" indent="0" justifyLastLine="0" shrinkToFit="0" readingOrder="0"/>
    </dxf>
    <dxf>
      <border>
        <bottom style="medium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5" formatCode="#,##0.0&quot; &quot;"/>
      <alignment horizontal="right" vertical="center" textRotation="0" wrapText="0" indent="0" justifyLastLine="0" shrinkToFit="0" readingOrder="0"/>
      <border diagonalUp="0" diagonalDown="0">
        <left/>
        <right style="medium">
          <color indexed="64"/>
        </right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5" formatCode="#,##0.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5" formatCode="#,##0.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5" formatCode="#,##0.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5" formatCode="#,##0.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center" textRotation="0" wrapText="0" indent="0" justifyLastLine="0" shrinkToFit="0" readingOrder="0"/>
      <border diagonalUp="0" diagonalDown="0">
        <left/>
        <right style="medium">
          <color indexed="64"/>
        </right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7" formatCode="&quot; &quot;@"/>
      <alignment horizontal="general" vertical="center" textRotation="0" wrapText="0" indent="0" justifyLastLine="0" shrinkToFit="0" readingOrder="0"/>
      <border diagonalUp="0" diagonalDown="0">
        <left/>
        <right style="medium">
          <color indexed="64"/>
        </right>
        <vertical/>
      </border>
    </dxf>
    <dxf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alignment horizontal="right" vertical="center" textRotation="0" wrapText="0" indent="0" justifyLastLine="0" shrinkToFit="0" readingOrder="0"/>
    </dxf>
    <dxf>
      <border>
        <bottom style="medium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5" formatCode="#,##0.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5" formatCode="#,##0.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5" formatCode="#,##0.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5" formatCode="#,##0.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5" formatCode="#,##0.0&quot; &quot;"/>
      <alignment horizontal="right" vertical="center" textRotation="0" wrapText="0" indent="0" justifyLastLine="0" shrinkToFit="0" readingOrder="0"/>
      <border diagonalUp="0" diagonalDown="0">
        <left style="medium">
          <color auto="1"/>
        </left>
        <right/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4" formatCode="#,##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4" formatCode="#,##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4" formatCode="#,##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4" formatCode="#,##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4" formatCode="#,##0&quot; &quot;"/>
      <alignment horizontal="right" vertical="center" textRotation="0" wrapText="0" indent="0" justifyLastLine="0" shrinkToFit="0" readingOrder="0"/>
      <border diagonalUp="0" diagonalDown="0">
        <left style="medium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7" formatCode="&quot; &quot;@"/>
      <alignment horizontal="general" vertical="center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vertical/>
      </border>
    </dxf>
    <dxf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alignment horizontal="right" vertical="center" textRotation="0" wrapText="0" indent="0" justifyLastLine="0" shrinkToFit="0" readingOrder="0"/>
    </dxf>
    <dxf>
      <border>
        <bottom style="medium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5" formatCode="#,##0.0&quot; &quot;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5" formatCode="#,##0.0&quot; &quot;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5" formatCode="#,##0.0&quot; &quot;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5" formatCode="#,##0.0&quot; &quot;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5" formatCode="#,##0.0&quot; &quot;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5" formatCode="#,##0.0&quot; &quot;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5" formatCode="#,##0.0&quot; &quot;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5" formatCode="#,##0.0&quot; &quot;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5" formatCode="#,##0.0&quot; &quot;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5" formatCode="#,##0.0&quot; &quot;"/>
      <alignment horizontal="right" vertical="bottom" textRotation="0" wrapText="0" indent="0" justifyLastLine="0" shrinkToFit="0" readingOrder="0"/>
      <border diagonalUp="0" diagonalDown="0">
        <left style="medium">
          <color auto="1"/>
        </left>
        <right/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#,##0&quot; &quot;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#,##0&quot; &quot;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#,##0&quot; &quot;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#,##0&quot; &quot;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#,##0&quot; &quot;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bottom" textRotation="0" wrapText="0" indent="0" justifyLastLine="0" shrinkToFit="0" readingOrder="0"/>
      <border diagonalUp="0" diagonalDown="0">
        <left style="medium">
          <color auto="1"/>
        </left>
        <right/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2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0" formatCode="General"/>
      <alignment horizontal="left" vertical="center" textRotation="0" wrapText="0" indent="2" justifyLastLine="0" shrinkToFit="0" readingOrder="0"/>
      <border diagonalUp="0" diagonalDown="0">
        <left style="medium">
          <color auto="1"/>
        </left>
        <right style="medium">
          <color auto="1"/>
        </right>
        <vertical/>
      </border>
    </dxf>
    <dxf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</dxf>
    <dxf>
      <border>
        <bottom style="medium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5" formatCode="#,##0.0&quot; &quot;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5" formatCode="#,##0.0&quot; &quot;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5" formatCode="#,##0.0&quot; &quot;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5" formatCode="#,##0.0&quot; &quot;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5" formatCode="#,##0.0&quot; &quot;"/>
      <alignment horizontal="right" vertical="bottom" textRotation="0" wrapText="0" indent="1" justifyLastLine="0" shrinkToFit="0" readingOrder="0"/>
      <border diagonalUp="0" diagonalDown="0">
        <left style="medium">
          <color auto="1"/>
        </left>
        <right/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bottom" textRotation="0" wrapText="0" indent="0" justifyLastLine="0" shrinkToFit="0" readingOrder="0"/>
      <border diagonalUp="0" diagonalDown="0">
        <left style="medium">
          <color auto="1"/>
        </left>
        <right/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center" textRotation="0" wrapText="0" indent="2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0" formatCode="General"/>
      <alignment horizontal="left" vertical="center" textRotation="0" wrapText="0" indent="2" justifyLastLine="0" shrinkToFit="0" readingOrder="0"/>
      <border diagonalUp="0" diagonalDown="0">
        <left style="medium">
          <color auto="1"/>
        </left>
        <right style="medium">
          <color auto="1"/>
        </right>
        <vertical/>
      </border>
    </dxf>
    <dxf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alignment horizontal="right" vertical="bottom" textRotation="0" wrapText="0" indent="1" justifyLastLine="0" shrinkToFit="0" readingOrder="0"/>
    </dxf>
    <dxf>
      <border>
        <bottom style="medium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5" formatCode="#,##0.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5" formatCode="#,##0.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5" formatCode="#,##0.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5" formatCode="#,##0.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5" formatCode="#,##0.0&quot; &quot;"/>
      <alignment horizontal="right" vertical="center" textRotation="0" wrapText="0" indent="0" justifyLastLine="0" shrinkToFit="0" readingOrder="0"/>
      <border diagonalUp="0" diagonalDown="0">
        <left style="medium">
          <color auto="1"/>
        </left>
        <right/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4" formatCode="#,##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4" formatCode="#,##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4" formatCode="#,##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4" formatCode="#,##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4" formatCode="#,##0&quot; &quot;"/>
      <alignment horizontal="right" vertical="center" textRotation="0" wrapText="0" indent="0" justifyLastLine="0" shrinkToFit="0" readingOrder="0"/>
      <border diagonalUp="0" diagonalDown="0">
        <left style="medium">
          <color auto="1"/>
        </left>
        <right/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7" formatCode="&quot; &quot;@"/>
      <alignment horizontal="general" vertical="center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vertical/>
      </border>
    </dxf>
    <dxf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alignment horizontal="right" vertical="center" textRotation="0" wrapText="0" indent="0" justifyLastLine="0" shrinkToFit="0" readingOrder="0"/>
    </dxf>
    <dxf>
      <border>
        <bottom style="medium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5" formatCode="#,##0.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5" formatCode="#,##0.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5" formatCode="#,##0.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5" formatCode="#,##0.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5" formatCode="#,##0.0&quot; &quot;"/>
      <alignment horizontal="right" vertical="center" textRotation="0" wrapText="0" indent="0" justifyLastLine="0" shrinkToFit="0" readingOrder="0"/>
      <border diagonalUp="0" diagonalDown="0">
        <left style="medium">
          <color auto="1"/>
        </left>
        <right/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center" textRotation="0" wrapText="0" indent="0" justifyLastLine="0" shrinkToFit="0" readingOrder="0"/>
      <border diagonalUp="0" diagonalDown="0">
        <left style="thick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7" formatCode="&quot; &quot;@"/>
      <alignment horizontal="general" vertical="center" textRotation="0" wrapText="0" indent="0" justifyLastLine="0" shrinkToFit="0" readingOrder="0"/>
      <border diagonalUp="0" diagonalDown="0">
        <left style="thick">
          <color auto="1"/>
        </left>
        <right style="thick">
          <color auto="1"/>
        </right>
        <vertical/>
      </border>
    </dxf>
    <dxf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alignment horizontal="right" vertical="center" textRotation="0" wrapText="0" indent="0" justifyLastLine="0" shrinkToFit="0" readingOrder="0"/>
    </dxf>
    <dxf>
      <border>
        <bottom style="medium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bottom" textRotation="0" wrapText="0" indent="0" justifyLastLine="0" shrinkToFit="0" readingOrder="0"/>
      <border diagonalUp="0" diagonalDown="0">
        <left style="medium">
          <color indexed="64"/>
        </left>
        <right/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9" formatCode="[=0]#,##0.0&quot; &quot;;[&lt;0.05]#,##0.00&quot; &quot;;#,##0.0&quot; &quot;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bottom" textRotation="0" wrapText="0" indent="0" justifyLastLine="0" shrinkToFit="0" readingOrder="0"/>
      <border diagonalUp="0" diagonalDown="0">
        <left style="medium">
          <color indexed="64"/>
        </left>
        <right/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9" formatCode="[=0]#,##0.0&quot; &quot;;[&lt;0.05]#,##0.00&quot; &quot;;#,##0.0&quot; &quot;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bottom" textRotation="0" wrapText="0" indent="0" justifyLastLine="0" shrinkToFit="0" readingOrder="0"/>
      <border diagonalUp="0" diagonalDown="0">
        <left style="medium">
          <color indexed="64"/>
        </left>
        <right/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9" formatCode="[=0]#,##0.0&quot; &quot;;[&lt;0.05]#,##0.00&quot; &quot;;#,##0.0&quot; &quot;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bottom" textRotation="0" wrapText="0" indent="0" justifyLastLine="0" shrinkToFit="0" readingOrder="0"/>
      <border diagonalUp="0" diagonalDown="0">
        <left style="medium">
          <color indexed="64"/>
        </left>
        <right/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center" textRotation="0" wrapText="0" indent="2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0" formatCode="General"/>
      <alignment horizontal="left" vertical="center" textRotation="0" wrapText="0" indent="2" justifyLastLine="0" shrinkToFit="0" readingOrder="0"/>
      <border diagonalUp="0" diagonalDown="0">
        <left style="medium">
          <color auto="1"/>
        </left>
        <right style="medium">
          <color auto="1"/>
        </right>
        <vertical/>
      </border>
    </dxf>
    <dxf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</dxf>
    <dxf>
      <border>
        <bottom style="medium">
          <color auto="1"/>
        </bottom>
      </border>
    </dxf>
    <dxf>
      <font>
        <strike val="0"/>
        <outline val="0"/>
        <shadow val="0"/>
        <u val="none"/>
        <vertAlign val="baseline"/>
        <sz val="13"/>
        <name val="Calibri"/>
        <family val="2"/>
        <scheme val="minor"/>
      </font>
    </dxf>
    <dxf>
      <font>
        <color rgb="FFFF000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5" formatCode="#,##0.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4" formatCode="#,##0&quot; &quot;"/>
      <alignment horizontal="right" vertical="center" textRotation="0" wrapText="0" indent="0" justifyLastLine="0" shrinkToFit="0" readingOrder="0"/>
      <border diagonalUp="0" diagonalDown="0">
        <left style="medium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5" formatCode="#,##0.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4" formatCode="#,##0&quot; &quot;"/>
      <alignment horizontal="right" vertical="center" textRotation="0" wrapText="0" indent="0" justifyLastLine="0" shrinkToFit="0" readingOrder="0"/>
      <border diagonalUp="0" diagonalDown="0">
        <left style="medium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5" formatCode="#,##0.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4" formatCode="#,##0&quot; &quot;"/>
      <alignment horizontal="right" vertical="center" textRotation="0" wrapText="0" indent="0" justifyLastLine="0" shrinkToFit="0" readingOrder="0"/>
      <border diagonalUp="0" diagonalDown="0">
        <left style="medium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7" formatCode="&quot; &quot;@"/>
      <alignment horizontal="general" vertical="center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vertical/>
      </border>
    </dxf>
    <dxf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alignment horizontal="right" vertical="center" textRotation="0" wrapText="0" indent="0" justifyLastLine="0" shrinkToFit="0" readingOrder="0"/>
    </dxf>
    <dxf>
      <border>
        <bottom style="medium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4" formatCode="#,##0&quot; &quot;"/>
      <alignment horizontal="right" vertical="center" textRotation="0" wrapText="0" indent="0" justifyLastLine="0" shrinkToFit="0" readingOrder="0"/>
      <border diagonalUp="0" diagonalDown="0">
        <left style="medium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5" formatCode="#,##0.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5" formatCode="#,##0.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5" formatCode="#,##0.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5" formatCode="#,##0.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5" formatCode="#,##0.0&quot; &quot;"/>
      <alignment horizontal="right" vertical="center" textRotation="0" wrapText="0" indent="0" justifyLastLine="0" shrinkToFit="0" readingOrder="0"/>
      <border diagonalUp="0" diagonalDown="0">
        <left style="medium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4" formatCode="#,##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4" formatCode="#,##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4" formatCode="#,##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4" formatCode="#,##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4" formatCode="#,##0&quot; &quot;"/>
      <alignment horizontal="right" vertical="center" textRotation="0" wrapText="0" indent="0" justifyLastLine="0" shrinkToFit="0" readingOrder="0"/>
      <border diagonalUp="0" diagonalDown="0">
        <left style="medium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7" formatCode="&quot; &quot;@"/>
      <alignment horizontal="general" vertical="center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vertical/>
      </border>
    </dxf>
    <dxf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alignment horizontal="right" vertical="center" textRotation="0" wrapText="0" indent="0" justifyLastLine="0" shrinkToFit="0" readingOrder="0"/>
    </dxf>
    <dxf>
      <border>
        <bottom style="medium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ill>
        <patternFill patternType="none">
          <bgColor auto="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2" defaultTableStyle="TableStyleMedium2" defaultPivotStyle="PivotStyleLight16">
    <tableStyle name="PrevTable" pivot="0" count="1" xr9:uid="{8814EE8C-5F41-43AB-A819-BD9A65B0B044}">
      <tableStyleElement type="firstRowStripe" dxfId="546"/>
    </tableStyle>
    <tableStyle name="STD 5-yr" pivot="0" count="2" xr9:uid="{5A9C88C0-BE5A-4659-8C89-BC7E7B922230}">
      <tableStyleElement type="firstRowStripe" dxfId="545"/>
      <tableStyleElement type="secondRowStripe" dxfId="54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61" Type="http://schemas.openxmlformats.org/officeDocument/2006/relationships/customXml" Target="../customXml/item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styles" Target="style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STD_YTD\Annual%20Report%20Tables%20&amp;%20Graphs\2021\CHHS%20Scored\CT%20Tables%20with%20suppress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header formulas"/>
      <sheetName val="CT-1 (5yr-County+Rank)"/>
      <sheetName val="CT-2 (Gender)"/>
      <sheetName val="CT-3 (ARS)"/>
      <sheetName val="CT-4 (5yr-Female)"/>
      <sheetName val="CT-5 (5yr-Male)"/>
      <sheetName val="CT-6 (5yr-AgeGroup)"/>
      <sheetName val="CT-7 (5yr-RaceEth)"/>
      <sheetName val="CT-8 (5yr-Female15-24)"/>
      <sheetName val="CT-9 (5yr-Male15-24)"/>
      <sheetName val="CT-10 (5yr-Female15-44)"/>
      <sheetName val="CT-11 (5yr-Male15-44)"/>
      <sheetName val="CT-12 (Gender Identity)"/>
      <sheetName val="LHJOnly-5yr-County+Rank"/>
      <sheetName val="LHJOnly-Gender"/>
      <sheetName val="LHJOnly-ARS"/>
      <sheetName val="LHJOnly-5yr-Female+Rank"/>
      <sheetName val="LHJOnly-5yr-Male+Rank"/>
      <sheetName val="LHJOnly-5yr-AgeGroup"/>
      <sheetName val="LHJOnly-5yr-RaceEth"/>
      <sheetName val="LHJOnly-5yr-Female15-19+Rank"/>
      <sheetName val="LHJOnly-5yr-Male15-19+Rank"/>
      <sheetName val="LHJOnly-5yr-Female15-24+Rank"/>
      <sheetName val="LHJOnly-5yr-Male15-24+Rank"/>
      <sheetName val="LHJOnly-5yr-Female15-44+Rank"/>
      <sheetName val="LHJOnly-5yr-Male15-44+Rank"/>
      <sheetName val="Raw_LHJ"/>
      <sheetName val="Raw_ARS_NewV1"/>
      <sheetName val="Raw_ARS_NewV2"/>
      <sheetName val="Raw_Gender"/>
      <sheetName val="Raw_F_1519"/>
      <sheetName val="Raw_M_1519"/>
      <sheetName val="Raw_F_1524"/>
      <sheetName val="Raw_M_1524"/>
      <sheetName val="Raw_F_1544"/>
      <sheetName val="Raw_M_1544"/>
      <sheetName val="Raw_AgeSex_10Yr"/>
      <sheetName val="Raw_RaceSex_10Yr"/>
      <sheetName val="Raw_CT_GI"/>
    </sheetNames>
    <sheetDataSet>
      <sheetData sheetId="0">
        <row r="9">
          <cell r="C9" t="str">
            <v>2017
Cases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23DE3B78-6D0B-4239-BAB8-384F8CEC876C}" name="PS_by_County" displayName="PS_by_County" ref="A3:L65" totalsRowShown="0" headerRowDxfId="543" dataDxfId="541" headerRowBorderDxfId="542" tableBorderDxfId="540" headerRowCellStyle="Normal 2" dataCellStyle="Normal 2">
  <autoFilter ref="A3:L65" xr:uid="{00000000-0009-0000-0100-000005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E1A03FD8-62ED-4380-8671-33948343ACFF}" name="COUNTY" dataDxfId="539" dataCellStyle="Normal 2"/>
    <tableColumn id="2" xr3:uid="{B263DF4B-6A6D-46A2-A59B-97FC258E1EB7}" name="2017_x000a_Cases" dataDxfId="538" dataCellStyle="Normal 2"/>
    <tableColumn id="3" xr3:uid="{F3181CFC-56FC-4466-B923-85E42AFC7905}" name="2018_x000a_Cases" dataDxfId="537" dataCellStyle="Normal 2"/>
    <tableColumn id="4" xr3:uid="{DD288F10-2A5B-4AA3-93B2-F7839047FD3E}" name="2019_x000a_Cases" dataDxfId="536" dataCellStyle="Normal 2"/>
    <tableColumn id="5" xr3:uid="{CD3B1BD6-3B17-4B02-83E8-5795566DE951}" name="2020_x000a_Cases" dataDxfId="535" dataCellStyle="Normal 2"/>
    <tableColumn id="6" xr3:uid="{41CB1237-D613-437D-8F3A-C28611188E1D}" name="2021_x000a_Cases" dataDxfId="534" dataCellStyle="Normal 2"/>
    <tableColumn id="8" xr3:uid="{036C532F-0EB4-4C10-8DEC-F96F697474C4}" name="2017_x000a_Rate" dataDxfId="533" dataCellStyle="Normal 2"/>
    <tableColumn id="9" xr3:uid="{9FB77D55-1F83-4EF6-83C5-333C015BD429}" name="2018_x000a_Rate" dataDxfId="532" dataCellStyle="Normal 2"/>
    <tableColumn id="10" xr3:uid="{34EF0EB0-E1FE-4C4D-8C97-2C9F9431D2AD}" name="2019_x000a_Rate" dataDxfId="531" dataCellStyle="Normal 2"/>
    <tableColumn id="11" xr3:uid="{B7317956-016C-4A77-AFCB-025D60B506B5}" name="2020_x000a_Rate" dataDxfId="530" dataCellStyle="Normal 2"/>
    <tableColumn id="12" xr3:uid="{4BC15A0C-6111-4301-9F11-7794EDFD0D7A}" name="2021_x000a_Rate" dataDxfId="529" dataCellStyle="Normal 2"/>
    <tableColumn id="13" xr3:uid="{CF4D221D-2A98-4BCC-A391-ECAEDA222A4F}" name="Rate_x000a_Rank" dataDxfId="528" dataCellStyle="Normal 2"/>
  </tableColumns>
  <tableStyleInfo name="STD 5-yr" showFirstColumn="0" showLastColumn="0" showRowStripes="1" showColumnStripes="0"/>
  <extLst>
    <ext xmlns:x14="http://schemas.microsoft.com/office/spreadsheetml/2009/9/main" uri="{504A1905-F514-4f6f-8877-14C23A59335A}">
      <x14:table altTextSummary="Primary &amp; Secondary Syphilis, Cases and Rates by LHJ"/>
    </ext>
  </extLst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D4360AAD-F801-4EB2-8A3A-7DF41C8C5A67}" name="EnPnS_by_Gernder" displayName="EnPnS_by_Gernder" ref="A3:G65" totalsRowShown="0" headerRowDxfId="387" dataDxfId="385" headerRowBorderDxfId="386" tableBorderDxfId="384" headerRowCellStyle="Normal 2" dataCellStyle="Normal 2">
  <autoFilter ref="A3:G65" xr:uid="{00000000-0009-0000-0100-000005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EDC62CB5-F467-4CF4-94B2-211F5E55640A}" name="COUNTY" dataDxfId="383" dataCellStyle="Normal 2"/>
    <tableColumn id="2" xr3:uid="{5F76BB84-0E92-46C9-8A63-DA53C3A56C42}" name="Female_x000a_Cases" dataDxfId="382" dataCellStyle="Normal 2"/>
    <tableColumn id="3" xr3:uid="{26CFDAF9-33DC-410A-B351-9A8CB80ADD32}" name="Female_x000a_Rate" dataDxfId="381" dataCellStyle="Normal 2"/>
    <tableColumn id="5" xr3:uid="{F57C371F-E022-490F-81C2-47B3A4957742}" name="Male_x000a_Cases" dataDxfId="380" dataCellStyle="Normal 2"/>
    <tableColumn id="6" xr3:uid="{962FBE50-0E90-4887-96CE-7055B6C99529}" name="Male_x000a_Rate" dataDxfId="379" dataCellStyle="Normal 2"/>
    <tableColumn id="8" xr3:uid="{9AA11CBF-616C-42C8-B08B-616FE21E150F}" name="Total_x000a_Cases" dataDxfId="378" dataCellStyle="Normal 2"/>
    <tableColumn id="9" xr3:uid="{0A27EC8C-897E-4386-978A-C004E765505A}" name="Total_x000a_Rate" dataDxfId="377" dataCellStyle="Normal 2"/>
  </tableColumns>
  <tableStyleInfo name="STD 5-yr" showFirstColumn="0" showLastColumn="0" showRowStripes="1" showColumnStripes="0"/>
  <extLst>
    <ext xmlns:x14="http://schemas.microsoft.com/office/spreadsheetml/2009/9/main" uri="{504A1905-F514-4f6f-8877-14C23A59335A}">
      <x14:table altTextSummary="Primary and Secondary Syphilis, Cases and Rates by LHJ and Gender"/>
    </ext>
  </extLst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25AE73FC-3B2A-4942-9D35-D2A782B5C26B}" name="EnPnS_by_ARS" displayName="EnPnS_by_ARS" ref="A3:H42" totalsRowShown="0" dataDxfId="375" headerRowBorderDxfId="376" tableBorderDxfId="374" dataCellStyle="Normal 2 2">
  <autoFilter ref="A3:H42" xr:uid="{00000000-0009-0000-0100-00000C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xr3:uid="{1E7767B5-63CD-4820-9ACB-952A209C9857}" name="Race &amp; Age Group" dataDxfId="373" totalsRowDxfId="372" dataCellStyle="Normal 2 2"/>
    <tableColumn id="2" xr3:uid="{BCF91F9F-53C9-4CA1-8D29-4C5CBC06C9F0}" name="Total_x000a_Cases" dataDxfId="371" totalsRowDxfId="370" dataCellStyle="Normal 2 2"/>
    <tableColumn id="3" xr3:uid="{CB6206DA-2CBD-4132-99A1-08B7EB644FF0}" name="Total_x000a_Rate" dataDxfId="369" totalsRowDxfId="368" dataCellStyle="Normal 2 2"/>
    <tableColumn id="4" xr3:uid="{B54CDF3C-5E1E-42BD-BADA-B2D8350E77AE}" name="Female_x000a_Cases" dataDxfId="367" totalsRowDxfId="366" dataCellStyle="Normal 2 2"/>
    <tableColumn id="5" xr3:uid="{9A6D3FC4-BBE8-4E3A-8A80-0ADD98B6FB9E}" name="Female_x000a_Rate" dataDxfId="365" totalsRowDxfId="364" dataCellStyle="Normal 2 2"/>
    <tableColumn id="6" xr3:uid="{C16D25D9-4178-4A2D-994B-F3EDDD8096FC}" name="Male_x000a_Cases" dataDxfId="363" totalsRowDxfId="362" dataCellStyle="Normal 2 2"/>
    <tableColumn id="7" xr3:uid="{2401D974-16EF-4E24-B9A5-15C8B31E8C61}" name="Male_x000a_Rate" dataDxfId="361" totalsRowDxfId="360" dataCellStyle="Normal 2 2"/>
    <tableColumn id="8" xr3:uid="{EEEBEEEB-9DBE-4937-B6E4-431BDB62881C}" name="Gender Not_x000a_Specified Cases" dataDxfId="359" totalsRowDxfId="358" dataCellStyle="Normal 2 2"/>
  </tableColumns>
  <tableStyleInfo name="STD 5-yr" showFirstColumn="0" showLastColumn="0" showRowStripes="1" showColumnStripes="0"/>
  <extLst>
    <ext xmlns:x14="http://schemas.microsoft.com/office/spreadsheetml/2009/9/main" uri="{504A1905-F514-4f6f-8877-14C23A59335A}">
      <x14:table altTextSummary="Chlamydia by gender, race/ethnicity, and age group"/>
    </ext>
  </extLst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F56C9DF5-8AAB-4E5F-AFC5-82F97113CFA2}" name="EnPnS_Females_by_County" displayName="EnPnS_Females_by_County" ref="A3:K65" totalsRowShown="0" headerRowDxfId="357" dataDxfId="355" headerRowBorderDxfId="356" tableBorderDxfId="354" headerRowCellStyle="Normal 2" dataCellStyle="Normal 2">
  <autoFilter ref="A3:K65" xr:uid="{00000000-0009-0000-0100-000004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</autoFilter>
  <tableColumns count="11">
    <tableColumn id="1" xr3:uid="{B172CAF4-E47A-4A95-B005-950A4B252FBB}" name="COUNTY" dataDxfId="353" dataCellStyle="Normal 2"/>
    <tableColumn id="2" xr3:uid="{4752FADF-B25F-4816-9FF7-A1BECF0B589A}" name="2017_x000a_Cases" dataDxfId="352" dataCellStyle="Normal 2"/>
    <tableColumn id="3" xr3:uid="{8CC422D6-8E54-4AC3-923C-F4B8D69B6465}" name="2018_x000a_Cases" dataDxfId="351" dataCellStyle="Normal 2"/>
    <tableColumn id="4" xr3:uid="{85ADC0D4-D289-4EE5-BBF5-5E1363EBCC96}" name="2019_x000a_Cases" dataDxfId="350" dataCellStyle="Normal 2"/>
    <tableColumn id="5" xr3:uid="{CB513FA7-D87F-4CEB-B5BB-2B34929B4FA4}" name="2020_x000a_Cases" dataDxfId="349" dataCellStyle="Normal 2"/>
    <tableColumn id="6" xr3:uid="{55EAA1AD-3705-4204-864E-C04707519B77}" name="2021_x000a_Cases" dataDxfId="348" dataCellStyle="Normal 2"/>
    <tableColumn id="8" xr3:uid="{359B0395-210B-4CC8-9996-9F32D8FB9816}" name="2017_x000a_Rate" dataDxfId="347" dataCellStyle="Normal 2"/>
    <tableColumn id="9" xr3:uid="{1E1B712D-00C6-4831-8B8C-1444B9816502}" name="2018_x000a_Rate" dataDxfId="346" dataCellStyle="Normal 2"/>
    <tableColumn id="10" xr3:uid="{4B61083C-9A35-4596-A9D9-20EA5F4E0706}" name="2019_x000a_Rate" dataDxfId="345" dataCellStyle="Normal 2"/>
    <tableColumn id="11" xr3:uid="{FAAAD837-603C-4FEB-9751-37DEC75AC56E}" name="2020_x000a_Rate" dataDxfId="344" dataCellStyle="Normal 2"/>
    <tableColumn id="12" xr3:uid="{4EA5AE2B-6E4F-4241-A555-E0C9474047ED}" name="2021_x000a_Rate" dataDxfId="343" dataCellStyle="Normal 2"/>
  </tableColumns>
  <tableStyleInfo name="STD 5-yr" showFirstColumn="0" showLastColumn="0" showRowStripes="1" showColumnStripes="0"/>
  <extLst>
    <ext xmlns:x14="http://schemas.microsoft.com/office/spreadsheetml/2009/9/main" uri="{504A1905-F514-4f6f-8877-14C23A59335A}">
      <x14:table altTextSummary="Total Early Syphilis, Cases and Rates for Females by LHJ"/>
    </ext>
  </extLst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6488A053-29C6-4E50-AB8A-8CC97008B319}" name="EnPnS_Males_by_County" displayName="EnPnS_Males_by_County" ref="A3:K65" totalsRowShown="0" headerRowDxfId="342" dataDxfId="340" headerRowBorderDxfId="341" tableBorderDxfId="339" headerRowCellStyle="Normal 2" dataCellStyle="Normal 2">
  <autoFilter ref="A3:K65" xr:uid="{00000000-0009-0000-0100-000002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</autoFilter>
  <tableColumns count="11">
    <tableColumn id="1" xr3:uid="{C06FF594-62C4-4618-9B3C-151372E3C6C6}" name="COUNTY" dataDxfId="338" dataCellStyle="Normal 2"/>
    <tableColumn id="2" xr3:uid="{F8FD5881-1C05-4070-95E7-4F9367C72BD7}" name="2017_x000a_Cases" dataDxfId="337" dataCellStyle="Normal 2"/>
    <tableColumn id="3" xr3:uid="{08FE889C-2EA7-4ED9-BB5F-D06A44DAEB1F}" name="2018_x000a_Cases" dataDxfId="336" dataCellStyle="Normal 2"/>
    <tableColumn id="4" xr3:uid="{827BC48B-2D96-4979-85A3-6F9674350C10}" name="2019_x000a_Cases" dataDxfId="335" dataCellStyle="Normal 2"/>
    <tableColumn id="5" xr3:uid="{A73CD63D-DB0E-465A-9AD6-549EDD7094D2}" name="2020_x000a_Cases" dataDxfId="334" dataCellStyle="Normal 2"/>
    <tableColumn id="6" xr3:uid="{F7D4FBA3-B83B-4800-9A9E-CAB51A7DDB67}" name="2021_x000a_Cases" dataDxfId="333" dataCellStyle="Normal 2"/>
    <tableColumn id="8" xr3:uid="{1C4AC20A-6387-4247-BF8C-45C350D29338}" name="2017_x000a_Rate" dataDxfId="332" dataCellStyle="Normal 2"/>
    <tableColumn id="9" xr3:uid="{B7D6AC5D-5DF5-4CBF-A32E-8A31C35E00C2}" name="2018_x000a_Rate" dataDxfId="331" dataCellStyle="Normal 2"/>
    <tableColumn id="10" xr3:uid="{2CA44EC7-617F-437D-B651-24DB444EFCBE}" name="2019_x000a_Rate" dataDxfId="330" dataCellStyle="Normal 2"/>
    <tableColumn id="11" xr3:uid="{12592D33-0C56-4925-B4F4-8EA4FD9EDBDE}" name="2020_x000a_Rate" dataDxfId="329" dataCellStyle="Normal 2"/>
    <tableColumn id="12" xr3:uid="{2712528D-0481-4106-B67B-014CEC1B875A}" name="2021_x000a_Rate" dataDxfId="328" dataCellStyle="Normal 2"/>
  </tableColumns>
  <tableStyleInfo name="STD 5-yr" showFirstColumn="0" showLastColumn="0" showRowStripes="1" showColumnStripes="0"/>
  <extLst>
    <ext xmlns:x14="http://schemas.microsoft.com/office/spreadsheetml/2009/9/main" uri="{504A1905-F514-4f6f-8877-14C23A59335A}">
      <x14:table altTextSummary="Total Early Syphilis, Cases and Rates for Males by LHJ"/>
    </ext>
  </extLst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C2229D20-2455-40F5-AED6-C15F03355D3E}" name="EnPnS_by_AgeGroup" displayName="EnPnS_by_AgeGroup" ref="A2:K38" totalsRowShown="0" headerRowDxfId="327" dataDxfId="325" headerRowBorderDxfId="326" tableBorderDxfId="324" headerRowCellStyle="Normal 2" dataCellStyle="Normal 2 2">
  <autoFilter ref="A2:K38" xr:uid="{00000000-0009-0000-0100-000003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</autoFilter>
  <tableColumns count="11">
    <tableColumn id="1" xr3:uid="{A65C46B3-8D19-41D3-AB04-15095D34ED49}" name="Gender &amp; Age Group" dataDxfId="323" totalsRowDxfId="322" dataCellStyle="Normal 2 2"/>
    <tableColumn id="2" xr3:uid="{371CAAB2-4C1A-486B-9761-0C58729821F5}" name="2017_x000a_Cases" dataDxfId="321" totalsRowDxfId="320" dataCellStyle="Normal 2 2"/>
    <tableColumn id="19" xr3:uid="{DC36DC5B-5488-4D5A-A8C9-BD033B2D613F}" name="2018_x000a_Cases" dataDxfId="319" totalsRowDxfId="318" dataCellStyle="Normal 2 2"/>
    <tableColumn id="20" xr3:uid="{D5575F99-81FD-49DA-AF57-E8B86F8D2545}" name="2019_x000a_Cases" dataDxfId="317" totalsRowDxfId="316" dataCellStyle="Normal 2 2"/>
    <tableColumn id="21" xr3:uid="{0C507840-2E60-4178-83CF-7E89E1A5D886}" name="2020_x000a_Cases" dataDxfId="315" totalsRowDxfId="314" dataCellStyle="Normal 2 2"/>
    <tableColumn id="22" xr3:uid="{9171ADD6-271E-4B25-BA20-5FB411C705B3}" name="2021_x000a_Cases" dataDxfId="313" totalsRowDxfId="312" dataCellStyle="Normal 2 2"/>
    <tableColumn id="4" xr3:uid="{E58B83A3-4511-4628-8EF1-5CA6FE8B714B}" name="2017_x000a_Rate" dataDxfId="311" dataCellStyle="Normal 2 2"/>
    <tableColumn id="25" xr3:uid="{1FE71BDE-5C1D-4477-AA35-B08570F87CA4}" name="2018_x000a_Rate" dataDxfId="310" dataCellStyle="Normal 2 2"/>
    <tableColumn id="26" xr3:uid="{6E371CF1-9D2E-491A-852D-E46B11AE4842}" name="2019_x000a_Rate" dataDxfId="309" dataCellStyle="Normal 2 2"/>
    <tableColumn id="27" xr3:uid="{BA799E7C-7548-4AEA-A60E-4B1F0AEEAD47}" name="2020_x000a_Rate" dataDxfId="308" dataCellStyle="Normal 2 2"/>
    <tableColumn id="28" xr3:uid="{BBC23428-47CE-4262-9539-5F93E037089A}" name="2021_x000a_Rate" dataDxfId="307" dataCellStyle="Normal 2 2"/>
  </tableColumns>
  <tableStyleInfo name="STD 5-yr" showFirstColumn="0" showLastColumn="0" showRowStripes="1" showColumnStripes="0"/>
  <extLst>
    <ext xmlns:x14="http://schemas.microsoft.com/office/spreadsheetml/2009/9/main" uri="{504A1905-F514-4f6f-8877-14C23A59335A}">
      <x14:table altTextSummary="Total Early Syphilis, cases and rates by gender and age group"/>
    </ext>
  </extLst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6FB8ACC5-E2FC-4BF0-8C6B-2CF2DF1881D3}" name="CT_by_RaceEthnicity20" displayName="CT_by_RaceEthnicity20" ref="A2:K34" totalsRowShown="0" headerRowDxfId="306" dataDxfId="304" headerRowBorderDxfId="305" tableBorderDxfId="303" headerRowCellStyle="Normal 2 2">
  <autoFilter ref="A2:K34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</autoFilter>
  <tableColumns count="11">
    <tableColumn id="1" xr3:uid="{9188FC94-BFA3-463A-A405-3EC307DD6F13}" name="Gender &amp; Race/Ethnicity" dataDxfId="302" totalsRowDxfId="301" dataCellStyle="Normal 2 2"/>
    <tableColumn id="2" xr3:uid="{C7E59943-5D56-47B4-948C-CBEA32839C72}" name="2017_x000a_Cases" dataDxfId="300" totalsRowDxfId="299" dataCellStyle="Normal 2 2"/>
    <tableColumn id="19" xr3:uid="{DA766DC7-C73A-4B89-918E-D4D055AD4FC0}" name="2018_x000a_Cases" dataDxfId="298" totalsRowDxfId="297" dataCellStyle="Normal 2 2"/>
    <tableColumn id="20" xr3:uid="{069937E7-886A-4368-983C-D848737E4ABD}" name="2019_x000a_Cases" dataDxfId="296" totalsRowDxfId="295" dataCellStyle="Normal 2 2"/>
    <tableColumn id="21" xr3:uid="{E6458E43-5353-42AE-881F-D19ECD16DAB6}" name="2020_x000a_Cases" dataDxfId="294" totalsRowDxfId="293" dataCellStyle="Normal 2 2"/>
    <tableColumn id="22" xr3:uid="{335F4AB1-87FA-4A8A-B9E2-B2F3E77F6CCA}" name="2021_x000a_Cases" dataDxfId="292" totalsRowDxfId="291" dataCellStyle="Normal 2 2"/>
    <tableColumn id="4" xr3:uid="{A91697DF-4035-47BE-86FF-A00B1A91D792}" name="2017_x000a_Rate" dataDxfId="290" totalsRowDxfId="289" dataCellStyle="Normal 2 2"/>
    <tableColumn id="25" xr3:uid="{72B33392-B724-4B07-B85E-3EEFE69C8172}" name="2018_x000a_Rate" dataDxfId="288" totalsRowDxfId="287" dataCellStyle="Normal 2 2"/>
    <tableColumn id="26" xr3:uid="{316132FA-2695-4FA1-BBF8-BEE03F68B197}" name="2019_x000a_Rate" dataDxfId="286" totalsRowDxfId="285" dataCellStyle="Normal 2 2"/>
    <tableColumn id="27" xr3:uid="{45382FAB-0384-4B70-8D6B-2F824035E9FA}" name="2020_x000a_Rate" dataDxfId="284" totalsRowDxfId="283" dataCellStyle="Normal 2 2"/>
    <tableColumn id="28" xr3:uid="{85772B8F-1EC9-41D3-AB74-652004B86AC2}" name="2021_x000a_Rate" dataDxfId="282" totalsRowDxfId="281" dataCellStyle="Normal 2 2"/>
  </tableColumns>
  <tableStyleInfo name="STD 5-yr" showFirstColumn="0" showLastColumn="0" showRowStripes="1" showColumnStripes="0"/>
  <extLst>
    <ext xmlns:x14="http://schemas.microsoft.com/office/spreadsheetml/2009/9/main" uri="{504A1905-F514-4f6f-8877-14C23A59335A}">
      <x14:table altTextSummary="Total Early Syphilis, cases and rates by gender and race/ethnicity"/>
    </ext>
  </extLst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E9A00466-AA45-42A7-B183-6958DDEB4DEB}" name="EnPnS_Females_Ages1544" displayName="EnPnS_Females_Ages1544" ref="A3:K65" totalsRowShown="0" headerRowDxfId="280" dataDxfId="278" headerRowBorderDxfId="279" tableBorderDxfId="277" headerRowCellStyle="Normal 2" dataCellStyle="Normal 2">
  <autoFilter ref="A3:K65" xr:uid="{00000000-0009-0000-0100-000008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</autoFilter>
  <tableColumns count="11">
    <tableColumn id="1" xr3:uid="{702C21A8-B6F1-4FCC-A0EE-EB1E18BC185C}" name="COUNTY" dataDxfId="276" dataCellStyle="Normal 2"/>
    <tableColumn id="2" xr3:uid="{A33C0940-8B94-43CB-9A65-012D5A3700F6}" name="2017_x000a_Cases" dataDxfId="275" dataCellStyle="Normal 2"/>
    <tableColumn id="3" xr3:uid="{D65FFA49-0120-44E7-A50C-C1A831CC2DBD}" name="2018_x000a_Cases" dataDxfId="274" dataCellStyle="Normal 2"/>
    <tableColumn id="4" xr3:uid="{1EF99258-0D40-4A5F-9A43-762ABBEB2029}" name="2019_x000a_Cases" dataDxfId="273" dataCellStyle="Normal 2"/>
    <tableColumn id="5" xr3:uid="{71C2D1BE-C6D4-40C9-BE92-46942C24F970}" name="2020_x000a_Cases" dataDxfId="272" dataCellStyle="Normal 2"/>
    <tableColumn id="6" xr3:uid="{AC1141EB-EA91-4968-A2B5-390596B3586E}" name="2021_x000a_Cases" dataDxfId="271" dataCellStyle="Normal 2"/>
    <tableColumn id="8" xr3:uid="{4EDB12E8-7B46-4677-BD78-E422C7E0C110}" name="2017_x000a_Rate" dataDxfId="270" dataCellStyle="Normal 2"/>
    <tableColumn id="9" xr3:uid="{D961819A-13A2-429F-80AB-6D94AEAA3559}" name="2018_x000a_Rate" dataDxfId="269" dataCellStyle="Normal 2"/>
    <tableColumn id="10" xr3:uid="{8E67EC26-891C-46F6-9BA6-131376F9889D}" name="2019_x000a_Rate" dataDxfId="268" dataCellStyle="Normal 2"/>
    <tableColumn id="11" xr3:uid="{6FBAC989-EF0E-41AA-9791-0ED32B88F670}" name="2020_x000a_Rate" dataDxfId="267" dataCellStyle="Normal 2"/>
    <tableColumn id="12" xr3:uid="{E2A28CD8-5DAA-45A4-B617-579727847142}" name="2021_x000a_Rate" dataDxfId="266" dataCellStyle="Normal 2"/>
  </tableColumns>
  <tableStyleInfo name="STD 5-yr" showFirstColumn="0" showLastColumn="0" showRowStripes="1" showColumnStripes="0"/>
  <extLst>
    <ext xmlns:x14="http://schemas.microsoft.com/office/spreadsheetml/2009/9/main" uri="{504A1905-F514-4f6f-8877-14C23A59335A}">
      <x14:table altTextSummary="Total Early Syphilis, Cases and Rates for Females ages 15-44 by LHJ"/>
    </ext>
  </extLst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8FAD3582-1E86-42A0-8E42-307073B121E3}" name="TES_by_County" displayName="TES_by_County" ref="A3:L65" totalsRowShown="0" headerRowDxfId="265" dataDxfId="263" headerRowBorderDxfId="264" tableBorderDxfId="262" headerRowCellStyle="Normal 2" dataCellStyle="Normal 2">
  <autoFilter ref="A3:L65" xr:uid="{00000000-0009-0000-0100-000005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991A3AE2-1E35-4A88-81A8-4B2926F0F926}" name="COUNTY" dataDxfId="261" dataCellStyle="Normal 2"/>
    <tableColumn id="2" xr3:uid="{CD701CF0-8935-4E46-9EED-6EA909D11143}" name="2017_x000a_Cases" dataDxfId="260" dataCellStyle="Normal 2"/>
    <tableColumn id="3" xr3:uid="{F938FD5D-360E-44DA-BB85-BC7423BE9209}" name="2018_x000a_Cases" dataDxfId="259" dataCellStyle="Normal 2"/>
    <tableColumn id="4" xr3:uid="{82582C1D-D65F-4E16-9D80-BD68E53D2E38}" name="2019_x000a_Cases" dataDxfId="258" dataCellStyle="Normal 2"/>
    <tableColumn id="5" xr3:uid="{90259C80-EF60-4EED-914D-DFF89B0F8B28}" name="2020_x000a_Cases" dataDxfId="257" dataCellStyle="Normal 2"/>
    <tableColumn id="6" xr3:uid="{7F1FCD80-A8A4-42B4-9EBA-129C1059EF4D}" name="2021_x000a_Cases" dataDxfId="256" dataCellStyle="Normal 2"/>
    <tableColumn id="8" xr3:uid="{7B4CD353-7739-4173-9889-D5DAC58F6EF6}" name="2017_x000a_Rate" dataDxfId="255" dataCellStyle="Normal 2"/>
    <tableColumn id="9" xr3:uid="{FDFB0F4F-4F2F-4736-8DD8-88193768D2CE}" name="2018_x000a_Rate" dataDxfId="254" dataCellStyle="Normal 2"/>
    <tableColumn id="10" xr3:uid="{85958EC8-7824-4C94-9380-7A2E33CA3220}" name="2019_x000a_Rate" dataDxfId="253" dataCellStyle="Normal 2"/>
    <tableColumn id="11" xr3:uid="{DF8ACC40-5352-460B-9B1A-75B36AEB3EB4}" name="2020_x000a_Rate" dataDxfId="252" dataCellStyle="Normal 2"/>
    <tableColumn id="12" xr3:uid="{2E5966FE-0F76-4123-B35C-733F1623FD63}" name="2021_x000a_Rate" dataDxfId="251" dataCellStyle="Normal 2"/>
    <tableColumn id="13" xr3:uid="{A03DF6C6-A5B5-4F0C-951E-5077F2B70D23}" name="Rate_x000a_Rank" dataDxfId="250" dataCellStyle="Normal 2"/>
  </tableColumns>
  <tableStyleInfo name="STD 5-yr" showFirstColumn="0" showLastColumn="0" showRowStripes="1" showColumnStripes="0"/>
  <extLst>
    <ext xmlns:x14="http://schemas.microsoft.com/office/spreadsheetml/2009/9/main" uri="{504A1905-F514-4f6f-8877-14C23A59335A}">
      <x14:table altTextSummary="Total Early Syphilis, Cases and Rates by LHJ"/>
    </ext>
  </extLst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C641B8B4-729A-4135-B612-6804DE74525C}" name="TES_by_Gender" displayName="TES_by_Gender" ref="A3:G65" totalsRowShown="0" headerRowDxfId="249" dataDxfId="247" headerRowBorderDxfId="248" tableBorderDxfId="246" headerRowCellStyle="Normal 2" dataCellStyle="Normal 2">
  <autoFilter ref="A3:G65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BC73F626-211A-47BA-AD4F-D974240CB169}" name="_x000a_COUNTY" dataDxfId="245" dataCellStyle="Normal 2"/>
    <tableColumn id="2" xr3:uid="{86204B98-DE88-47FC-AA8C-B61FABE4C70D}" name="Female_x000a_Cases" dataDxfId="244" dataCellStyle="Normal 2"/>
    <tableColumn id="3" xr3:uid="{090078AE-1EB6-47EE-8E15-2EE016BC8CEE}" name="Female_x000a_Rate" dataDxfId="243" dataCellStyle="Normal 2"/>
    <tableColumn id="5" xr3:uid="{4F5838F1-7A9A-4ED7-BC32-9F24B6E41184}" name="Male_x000a_Cases" dataDxfId="242" dataCellStyle="Normal 2"/>
    <tableColumn id="6" xr3:uid="{7AAD4165-1F8F-446A-B3AB-55694FE6F486}" name="Male_x000a_Rate" dataDxfId="241" dataCellStyle="Normal 2"/>
    <tableColumn id="8" xr3:uid="{A6C067AF-FBA1-4839-A100-86364C607911}" name="Total_x000a_Cases" dataDxfId="240" dataCellStyle="Normal 2"/>
    <tableColumn id="9" xr3:uid="{C460B93D-6D53-40E3-80DC-A1542E06C0BC}" name="Total_x000a_Rate" dataDxfId="239" dataCellStyle="Normal 2"/>
  </tableColumns>
  <tableStyleInfo name="STD 5-yr" showFirstColumn="0" showLastColumn="0" showRowStripes="1" showColumnStripes="0"/>
  <extLst>
    <ext xmlns:x14="http://schemas.microsoft.com/office/spreadsheetml/2009/9/main" uri="{504A1905-F514-4f6f-8877-14C23A59335A}">
      <x14:table altTextSummary="Total Early Syphilis, Cases and Rates by LHJ and Gender"/>
    </ext>
  </extLst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637BA77B-1222-435B-8136-6421E27037B3}" name="TES_by_ARS" displayName="TES_by_ARS" ref="A3:H42" totalsRowShown="0" dataDxfId="237" headerRowBorderDxfId="238" tableBorderDxfId="236">
  <autoFilter ref="A3:H42" xr:uid="{00000000-0009-0000-0100-00000D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xr3:uid="{AEB0DF1C-567A-4B49-8546-10EEDE2C735A}" name="Race &amp; Age Group" dataDxfId="235" totalsRowDxfId="234" dataCellStyle="Normal 2 2"/>
    <tableColumn id="2" xr3:uid="{37788B30-EBDC-4039-8A68-851B684BE519}" name="Total_x000a_Cases" dataDxfId="233" totalsRowDxfId="232" dataCellStyle="Normal 2 2"/>
    <tableColumn id="3" xr3:uid="{2D29E5F8-F932-4760-997C-1A917A63A741}" name="Total_x000a_Rate" dataDxfId="231" totalsRowDxfId="230" dataCellStyle="Normal 2 2"/>
    <tableColumn id="4" xr3:uid="{0E9C558D-11C6-4D97-A35D-244C2D485ED3}" name="Female_x000a_Cases" dataDxfId="229" totalsRowDxfId="228" dataCellStyle="Normal 2 2"/>
    <tableColumn id="5" xr3:uid="{4615EADE-1346-4C24-8531-B76431B57FA8}" name="Female_x000a_Rate" dataDxfId="227" totalsRowDxfId="226" dataCellStyle="Normal 2 2"/>
    <tableColumn id="6" xr3:uid="{9BBB43C1-A01D-421A-AD39-7242CE1CB97D}" name="Male_x000a_Cases" dataDxfId="225" totalsRowDxfId="224" dataCellStyle="Normal 2 2"/>
    <tableColumn id="7" xr3:uid="{9D1C39AF-6410-4684-80EE-9FFB4A5A3AC9}" name="Male_x000a_Rate" dataDxfId="223" totalsRowDxfId="222" dataCellStyle="Normal 2 2"/>
    <tableColumn id="8" xr3:uid="{9AADA0E8-BE36-4ECC-AE9B-D17A253E99E8}" name="Gender Not_x000a_Specified Cases" dataDxfId="221" totalsRowDxfId="220" dataCellStyle="Normal 2 2"/>
  </tableColumns>
  <tableStyleInfo name="STD 5-yr" showFirstColumn="0" showLastColumn="0" showRowStripes="1" showColumnStripes="0"/>
  <extLst>
    <ext xmlns:x14="http://schemas.microsoft.com/office/spreadsheetml/2009/9/main" uri="{504A1905-F514-4f6f-8877-14C23A59335A}">
      <x14:table altTextSummary="Chlamydia by gender, race/ethnicity, and age group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F837EDFB-C24B-4C45-B1FD-717526096BF7}" name="PS_by_Gender" displayName="PS_by_Gender" ref="A2:G64" totalsRowShown="0" headerRowDxfId="527" dataDxfId="525" headerRowBorderDxfId="526" tableBorderDxfId="524" headerRowCellStyle="Normal 2" dataCellStyle="Normal 2">
  <autoFilter ref="A2:G64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D8B3BB0B-D134-48D2-B157-99D326851CA9}" name="_x000a_COUNTY" dataDxfId="523" dataCellStyle="Normal 2"/>
    <tableColumn id="2" xr3:uid="{3035B6EF-1537-4D1B-BDE7-E1C70BC1A094}" name="Female_x000a_Cases" dataDxfId="522" dataCellStyle="Normal 2"/>
    <tableColumn id="3" xr3:uid="{A81C37D4-9146-4703-A7C1-3A531880C310}" name="Female_x000a_Rate" dataDxfId="521" dataCellStyle="Normal 2"/>
    <tableColumn id="5" xr3:uid="{D2B23CE2-F7B9-410E-AA5A-715ABE0463E1}" name="Male_x000a_Cases" dataDxfId="520" dataCellStyle="Normal 2"/>
    <tableColumn id="6" xr3:uid="{4D4F9466-8EB2-4840-99B3-5D37DBE88A71}" name="Male_x000a_Rate" dataDxfId="519" dataCellStyle="Normal 2"/>
    <tableColumn id="8" xr3:uid="{9D3C98FB-969B-45A9-A0C8-6438EDCD62AF}" name="Total_x000a_Cases" dataDxfId="518" dataCellStyle="Normal 2"/>
    <tableColumn id="9" xr3:uid="{F138701A-770D-4A6F-9982-218A9840037B}" name="Total_x000a_Rate" dataDxfId="517" dataCellStyle="Normal 2"/>
  </tableColumns>
  <tableStyleInfo name="STD 5-yr" showFirstColumn="0" showLastColumn="0" showRowStripes="1" showColumnStripes="0"/>
  <extLst>
    <ext xmlns:x14="http://schemas.microsoft.com/office/spreadsheetml/2009/9/main" uri="{504A1905-F514-4f6f-8877-14C23A59335A}">
      <x14:table altTextSummary="Primary and Secondary Syphilis, Cases and Rates by LHJ and Gender"/>
    </ext>
  </extLst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E58AAE9D-F02A-40FC-8519-4EED533FA255}" name="TES_Females_by_County" displayName="TES_Females_by_County" ref="A3:K65" totalsRowShown="0" headerRowDxfId="219" dataDxfId="217" headerRowBorderDxfId="218" tableBorderDxfId="216" headerRowCellStyle="Normal 2" dataCellStyle="Normal 2">
  <autoFilter ref="A3:K65" xr:uid="{00000000-0009-0000-0100-000002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</autoFilter>
  <tableColumns count="11">
    <tableColumn id="1" xr3:uid="{983CB9CC-5631-4822-BB39-E50CC8DE4998}" name="_x000a_COUNTY" dataDxfId="215" dataCellStyle="Normal 2"/>
    <tableColumn id="2" xr3:uid="{0F42BBBC-0313-47CE-9ED7-606BCBB08089}" name="2017_x000a_Cases" dataDxfId="214" dataCellStyle="Normal 2"/>
    <tableColumn id="3" xr3:uid="{64F302BA-1429-42FB-BB46-5D2071026576}" name="2018_x000a_Cases" dataDxfId="213" dataCellStyle="Normal 2"/>
    <tableColumn id="4" xr3:uid="{25DB6147-255E-4EDD-A9C7-E6EF781109CF}" name="2019_x000a_Cases" dataDxfId="212" dataCellStyle="Normal 2"/>
    <tableColumn id="5" xr3:uid="{56570B23-30C9-4F05-B089-FD62D68A7529}" name="2020_x000a_Cases" dataDxfId="211" dataCellStyle="Normal 2"/>
    <tableColumn id="6" xr3:uid="{2A502A36-4A05-41D3-8E94-CBD17CC61BEE}" name="2021_x000a_Cases" dataDxfId="210" dataCellStyle="Normal 2"/>
    <tableColumn id="8" xr3:uid="{68D55525-EA49-4B4A-8DAE-2CCA7833CD1F}" name="2017_x000a_Rate" dataDxfId="209" dataCellStyle="Normal 2"/>
    <tableColumn id="9" xr3:uid="{03DE75B5-4A37-4674-82D8-AF9BA482F4B7}" name="2018_x000a_Rate" dataDxfId="208" dataCellStyle="Normal 2"/>
    <tableColumn id="10" xr3:uid="{0725C109-5A76-4DAC-9DD6-833739F4FE85}" name="2019_x000a_Rate" dataDxfId="207" dataCellStyle="Normal 2"/>
    <tableColumn id="11" xr3:uid="{036680C7-CE2F-4F88-92E6-DEDDFD825C43}" name="2020_x000a_Rate" dataDxfId="206" dataCellStyle="Normal 2"/>
    <tableColumn id="12" xr3:uid="{4FD95EF0-CD1C-48DA-BEA9-4533037784EF}" name="2021_x000a_Rate" dataDxfId="205" dataCellStyle="Normal 2"/>
  </tableColumns>
  <tableStyleInfo name="STD 5-yr" showFirstColumn="0" showLastColumn="0" showRowStripes="1" showColumnStripes="0"/>
  <extLst>
    <ext xmlns:x14="http://schemas.microsoft.com/office/spreadsheetml/2009/9/main" uri="{504A1905-F514-4f6f-8877-14C23A59335A}">
      <x14:table altTextSummary="Total Early Syphilis, Cases and Rates for Females by LHJ"/>
    </ext>
  </extLst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BE42A130-E489-43F8-A5B8-76549435B552}" name="TES_Males_by_County" displayName="TES_Males_by_County" ref="A3:K65" totalsRowShown="0" headerRowDxfId="204" dataDxfId="202" headerRowBorderDxfId="203" tableBorderDxfId="201" headerRowCellStyle="Normal 2" dataCellStyle="Normal 2">
  <autoFilter ref="A3:K65" xr:uid="{00000000-0009-0000-0100-000003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</autoFilter>
  <tableColumns count="11">
    <tableColumn id="1" xr3:uid="{4E5E0D7D-A08A-4986-AD86-46FB1DF04FB4}" name="COUNTY" dataDxfId="200" dataCellStyle="Normal 2"/>
    <tableColumn id="2" xr3:uid="{6EE04C69-861E-4E9B-9F9C-8D1B2B9B9563}" name="2017_x000a_Cases" dataDxfId="199" dataCellStyle="Normal 2"/>
    <tableColumn id="3" xr3:uid="{B57B04E3-ED56-4482-92B4-7D3AABAD5CE6}" name="2018_x000a_Cases" dataDxfId="198" dataCellStyle="Normal 2"/>
    <tableColumn id="4" xr3:uid="{45AC09A9-EC49-4D2A-9FD3-F32884E408B2}" name="2019_x000a_Cases" dataDxfId="197" dataCellStyle="Normal 2"/>
    <tableColumn id="5" xr3:uid="{35F21ABB-015D-4371-8E27-E9734AB4F96F}" name="2020_x000a_Cases" dataDxfId="196" dataCellStyle="Normal 2"/>
    <tableColumn id="6" xr3:uid="{D2704111-BC17-416B-9711-6929DB7CF94A}" name="2021_x000a_Cases" dataDxfId="195" dataCellStyle="Normal 2"/>
    <tableColumn id="8" xr3:uid="{2F53A7E7-C416-4C9E-8523-2B195CF3C097}" name="2017_x000a_Rate" dataDxfId="194" dataCellStyle="Normal 2"/>
    <tableColumn id="9" xr3:uid="{C1E27A76-34BC-4872-A99D-E0151433041A}" name="2018_x000a_Rate" dataDxfId="193" dataCellStyle="Normal 2"/>
    <tableColumn id="10" xr3:uid="{F9AEB7B4-398B-498F-8639-9291FAB956F6}" name="2019_x000a_Rate" dataDxfId="192" dataCellStyle="Normal 2"/>
    <tableColumn id="11" xr3:uid="{5E1945E1-5E02-4BA8-ACF6-BD9F05D9CA7E}" name="2020_x000a_Rate" dataDxfId="191" dataCellStyle="Normal 2"/>
    <tableColumn id="12" xr3:uid="{DD3A055D-8946-402C-8FB1-88DEF484FF4E}" name="2021_x000a_Rate" dataDxfId="190" dataCellStyle="Normal 2"/>
  </tableColumns>
  <tableStyleInfo name="STD 5-yr" showFirstColumn="0" showLastColumn="0" showRowStripes="1" showColumnStripes="0"/>
  <extLst>
    <ext xmlns:x14="http://schemas.microsoft.com/office/spreadsheetml/2009/9/main" uri="{504A1905-F514-4f6f-8877-14C23A59335A}">
      <x14:table altTextSummary="Total Early Syphilis, Cases and Rates for Males by LHJ"/>
    </ext>
  </extLst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9A09DCA0-1BDE-433D-9323-26BFC7629229}" name="TES_by_AgeGroup" displayName="TES_by_AgeGroup" ref="A3:K39" totalsRowShown="0" headerRowDxfId="189" dataDxfId="187" headerRowBorderDxfId="188" tableBorderDxfId="186" headerRowCellStyle="Normal 2" dataCellStyle="Normal 2 2">
  <autoFilter ref="A3:K39" xr:uid="{00000000-0009-0000-0100-000007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</autoFilter>
  <tableColumns count="11">
    <tableColumn id="1" xr3:uid="{167C6D11-5C6A-45FA-94D9-741317737A1E}" name="Gender &amp; Age Group" dataDxfId="185" totalsRowDxfId="184" dataCellStyle="Normal 2 2"/>
    <tableColumn id="2" xr3:uid="{3F7DF089-E141-4AD7-AB49-9EC790A774F6}" name="2017_x000a_Cases" dataDxfId="183" totalsRowDxfId="182" dataCellStyle="Normal 2 2"/>
    <tableColumn id="19" xr3:uid="{0934D45B-EFA1-4E2E-82C5-8C03DE028A75}" name="2018_x000a_Cases" dataDxfId="181" totalsRowDxfId="180" dataCellStyle="Normal 2 2"/>
    <tableColumn id="20" xr3:uid="{C49B2E9A-3E3E-410D-BD29-237757DD0551}" name="2019_x000a_Cases" dataDxfId="179" totalsRowDxfId="178" dataCellStyle="Normal 2 2"/>
    <tableColumn id="21" xr3:uid="{FDF0D8D3-A0C7-4853-AD10-E4607CACF8D5}" name="2020_x000a_Cases" dataDxfId="177" totalsRowDxfId="176" dataCellStyle="Normal 2 2"/>
    <tableColumn id="22" xr3:uid="{7BAB9460-FCE4-4C7D-AAC4-94341AA617A6}" name="2021_x000a_Cases" dataDxfId="175" totalsRowDxfId="174" dataCellStyle="Normal 2 2"/>
    <tableColumn id="4" xr3:uid="{0CF44A12-8F56-4262-A5FC-E5DF6D524F96}" name="2017_x000a_Rate" dataDxfId="173" dataCellStyle="Normal 2 2"/>
    <tableColumn id="25" xr3:uid="{2A459B34-38B4-44B2-932E-55F632DFFB5D}" name="2018_x000a_Rate" dataDxfId="172" dataCellStyle="Normal 2 2"/>
    <tableColumn id="26" xr3:uid="{25C169BE-3AF7-4305-AE91-73ADBE5BADCB}" name="2019_x000a_Rate" dataDxfId="171" dataCellStyle="Normal 2 2"/>
    <tableColumn id="27" xr3:uid="{57812EE5-5896-4F8E-B169-EC1A9F6B5D62}" name="2020_x000a_Rate" dataDxfId="170" dataCellStyle="Normal 2 2"/>
    <tableColumn id="28" xr3:uid="{351EE29F-425B-42DE-A8F7-C3DFF6F53931}" name="2021_x000a_Rate" dataDxfId="169" dataCellStyle="Normal 2 2"/>
  </tableColumns>
  <tableStyleInfo name="STD 5-yr" showFirstColumn="0" showLastColumn="0" showRowStripes="1" showColumnStripes="0"/>
  <extLst>
    <ext xmlns:x14="http://schemas.microsoft.com/office/spreadsheetml/2009/9/main" uri="{504A1905-F514-4f6f-8877-14C23A59335A}">
      <x14:table altTextSummary="Total Early Syphilis, cases and rates by gender and age group"/>
    </ext>
  </extLst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10F3D68F-1396-4005-82F9-8F9954DDCC00}" name="CT_by_RaceEthnicity31" displayName="CT_by_RaceEthnicity31" ref="A2:K34" totalsRowShown="0" headerRowDxfId="168" dataDxfId="166" headerRowBorderDxfId="167" tableBorderDxfId="165" headerRowCellStyle="Normal 2 2">
  <autoFilter ref="A2:K34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</autoFilter>
  <tableColumns count="11">
    <tableColumn id="1" xr3:uid="{1A2DB12B-BDEE-4EAE-87F0-4EFF12781824}" name="Gender &amp; Race/Ethnicity" dataDxfId="164" totalsRowDxfId="163" dataCellStyle="Normal 2 2"/>
    <tableColumn id="2" xr3:uid="{4940B5AB-4952-400C-8610-4B15DC0A3E4B}" name="2017_x000a_Cases" dataDxfId="162" totalsRowDxfId="161" dataCellStyle="Normal 2 2"/>
    <tableColumn id="19" xr3:uid="{BF8F14DE-C3C7-48EF-80C2-A2FB26246F55}" name="2018_x000a_Cases" dataDxfId="160" totalsRowDxfId="159" dataCellStyle="Normal 2 2"/>
    <tableColumn id="20" xr3:uid="{D4A3AB3D-FB64-4CCA-93EE-B8F8ED97F580}" name="2019_x000a_Cases" dataDxfId="158" totalsRowDxfId="157" dataCellStyle="Normal 2 2"/>
    <tableColumn id="21" xr3:uid="{363BC137-7C33-4FB4-886D-2F0AF333FB2C}" name="2020_x000a_Cases" dataDxfId="156" totalsRowDxfId="155" dataCellStyle="Normal 2 2"/>
    <tableColumn id="22" xr3:uid="{0548BF7C-4550-4A9E-B39D-B0A8A05D6DBA}" name="2021_x000a_Cases" dataDxfId="154" totalsRowDxfId="153" dataCellStyle="Normal 2 2"/>
    <tableColumn id="4" xr3:uid="{9A44A0E9-92E9-45B5-9ED8-91893864772C}" name="2017_x000a_Rate" dataDxfId="152" totalsRowDxfId="151" dataCellStyle="Normal 2 2"/>
    <tableColumn id="25" xr3:uid="{EC31DBC5-6A46-46EC-A8C3-E6D65B8CD98D}" name="2018_x000a_Rate" dataDxfId="150" totalsRowDxfId="149" dataCellStyle="Normal 2 2"/>
    <tableColumn id="26" xr3:uid="{3FAFD520-02F6-4E6A-818E-3C9A37246DA0}" name="2019_x000a_Rate" dataDxfId="148" totalsRowDxfId="147" dataCellStyle="Normal 2 2"/>
    <tableColumn id="27" xr3:uid="{7B9B0E7F-98D8-47A0-A87E-35841CC52691}" name="2020_x000a_Rate" dataDxfId="146" totalsRowDxfId="145" dataCellStyle="Normal 2 2"/>
    <tableColumn id="28" xr3:uid="{04C4E01C-7731-46D7-8A11-D3A98CC595CC}" name="2021_x000a_Rate" dataDxfId="144" totalsRowDxfId="143" dataCellStyle="Normal 2 2"/>
  </tableColumns>
  <tableStyleInfo name="STD 5-yr" showFirstColumn="0" showLastColumn="0" showRowStripes="1" showColumnStripes="0"/>
  <extLst>
    <ext xmlns:x14="http://schemas.microsoft.com/office/spreadsheetml/2009/9/main" uri="{504A1905-F514-4f6f-8877-14C23A59335A}">
      <x14:table altTextSummary="Total Early Syphilis, cases and rates by gender and race/ethnicity"/>
    </ext>
  </extLst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45CEC91E-5735-4CBB-B87F-085A99E378E9}" name="TES_Females_Ages1544" displayName="TES_Females_Ages1544" ref="A3:K65" totalsRowShown="0" headerRowDxfId="142" dataDxfId="140" headerRowBorderDxfId="141" tableBorderDxfId="139" headerRowCellStyle="Normal 2" dataCellStyle="Normal 2">
  <autoFilter ref="A3:K65" xr:uid="{00000000-0009-0000-0100-00000A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</autoFilter>
  <tableColumns count="11">
    <tableColumn id="1" xr3:uid="{50BDF329-9F53-4D56-8A54-8DB131BB1BAC}" name="_x000a_COUNTY" dataDxfId="138" dataCellStyle="Normal 2"/>
    <tableColumn id="2" xr3:uid="{D47FF746-56AD-482E-A76B-886F8939FE7D}" name="2017_x000a_Cases" dataDxfId="137" dataCellStyle="Normal 2"/>
    <tableColumn id="3" xr3:uid="{89717344-6F56-4782-B0AE-004DB2087043}" name="2018_x000a_Cases" dataDxfId="136" dataCellStyle="Normal 2"/>
    <tableColumn id="4" xr3:uid="{912542AB-F27E-45F1-9349-203BD1ADC68D}" name="2019_x000a_Cases" dataDxfId="135" dataCellStyle="Normal 2"/>
    <tableColumn id="5" xr3:uid="{09F3AC56-7B8F-4D3C-BE24-10494E048786}" name="2020_x000a_Cases" dataDxfId="134" dataCellStyle="Normal 2"/>
    <tableColumn id="6" xr3:uid="{1C675F9E-D093-4FD2-86F0-7F8511038A60}" name="2021_x000a_Cases" dataDxfId="133" dataCellStyle="Normal 2"/>
    <tableColumn id="8" xr3:uid="{30F01F37-9C28-4E84-A6A3-440CC3676F1C}" name="2017_x000a_Rate" dataDxfId="132" dataCellStyle="Normal 2"/>
    <tableColumn id="9" xr3:uid="{21D3EB88-247F-4918-8140-A225C9809A5E}" name="2018_x000a_Rate" dataDxfId="131" dataCellStyle="Normal 2"/>
    <tableColumn id="10" xr3:uid="{EDFA9625-E50A-48CB-A7A7-B6D311F44884}" name="2019_x000a_Rate" dataDxfId="130" dataCellStyle="Normal 2"/>
    <tableColumn id="11" xr3:uid="{5BCF0560-66C2-4FCD-A768-C2A3A3B5D73C}" name="2020_x000a_Rate" dataDxfId="129" dataCellStyle="Normal 2"/>
    <tableColumn id="12" xr3:uid="{D44523B9-3613-4A49-9548-9336CFF90C1E}" name="2021_x000a_Rate" dataDxfId="128" dataCellStyle="Normal 2"/>
  </tableColumns>
  <tableStyleInfo name="STD 5-yr" showFirstColumn="0" showLastColumn="0" showRowStripes="1" showColumnStripes="0"/>
  <extLst>
    <ext xmlns:x14="http://schemas.microsoft.com/office/spreadsheetml/2009/9/main" uri="{504A1905-F514-4f6f-8877-14C23A59335A}">
      <x14:table altTextSummary="Total Early Syphilis, Cases and Rates for Females ages 15-44 by LHJ"/>
    </ext>
  </extLst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060A8F78-FFC2-4BCF-8E56-E7CC967016C7}" name="LateSyp_by_County" displayName="LateSyp_by_County" ref="A3:L65" totalsRowShown="0" headerRowDxfId="127" dataDxfId="125" headerRowBorderDxfId="126" tableBorderDxfId="124" headerRowCellStyle="Normal 2" dataCellStyle="Normal 2">
  <autoFilter ref="A3:L65" xr:uid="{00000000-0009-0000-0100-000002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85D6A160-4C4A-4A8D-8C75-DFF49A057ACC}" name="COUNTY" dataDxfId="123" dataCellStyle="Normal 2"/>
    <tableColumn id="2" xr3:uid="{D80FFFF4-5E70-48C0-A601-31BC199B3582}" name="2017_x000a_Cases" dataDxfId="122" dataCellStyle="Normal 2"/>
    <tableColumn id="3" xr3:uid="{BE1AA062-9EC4-4C36-B01D-63313EADAF6C}" name="2018_x000a_Cases" dataDxfId="121" dataCellStyle="Normal 2"/>
    <tableColumn id="4" xr3:uid="{21E5685B-C451-4481-A631-8FB0C0FAEB7E}" name="2019_x000a_Cases" dataDxfId="120" dataCellStyle="Normal 2"/>
    <tableColumn id="5" xr3:uid="{546FF849-6537-436E-BC0E-673D4793D88B}" name="2020_x000a_Cases" dataDxfId="119" dataCellStyle="Normal 2"/>
    <tableColumn id="6" xr3:uid="{D88FD6F1-73D1-4619-AEB9-1B85CD1ADFB7}" name="2021_x000a_Cases" dataDxfId="118" dataCellStyle="Normal 2"/>
    <tableColumn id="8" xr3:uid="{49EBB505-AE30-4907-92B7-94A6F7F0D9F0}" name="2017_x000a_Rate" dataDxfId="117" dataCellStyle="Normal 2"/>
    <tableColumn id="9" xr3:uid="{62065D01-740B-4FAA-8FA2-EA68C93343B2}" name="2018_x000a_Rate" dataDxfId="116" dataCellStyle="Normal 2"/>
    <tableColumn id="10" xr3:uid="{12B57738-BF47-426A-A395-7207F4420E0C}" name="2019_x000a_Rate" dataDxfId="115" dataCellStyle="Normal 2"/>
    <tableColumn id="11" xr3:uid="{52817A69-842D-4173-BCFA-6177EDAAE3AB}" name="2020_x000a_Rate" dataDxfId="114" dataCellStyle="Normal 2"/>
    <tableColumn id="12" xr3:uid="{7DE7CE1B-1626-4551-ABF8-728339162448}" name="2021_x000a_Rate" dataDxfId="113" dataCellStyle="Normal 2"/>
    <tableColumn id="13" xr3:uid="{A94C9471-17D5-4DF0-8A53-AF76627B683A}" name="Rate_x000a_Rank" dataDxfId="112" dataCellStyle="Normal 2"/>
  </tableColumns>
  <tableStyleInfo name="STD 5-yr" showFirstColumn="0" showLastColumn="0" showRowStripes="1" showColumnStripes="0"/>
  <extLst>
    <ext xmlns:x14="http://schemas.microsoft.com/office/spreadsheetml/2009/9/main" uri="{504A1905-F514-4f6f-8877-14C23A59335A}">
      <x14:table altTextSummary="Primary &amp; Secondary Syphilis, Cases and Rates by LHJ"/>
    </ext>
  </extLst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609D5A31-F5BB-4F32-9279-7795AFA92FB3}" name="LateSyp_by_Gender" displayName="LateSyp_by_Gender" ref="A3:G65" totalsRowShown="0" headerRowDxfId="111" dataDxfId="109" headerRowBorderDxfId="110" tableBorderDxfId="108" headerRowCellStyle="Normal 2" dataCellStyle="Normal 2">
  <autoFilter ref="A3:G65" xr:uid="{00000000-0009-0000-0100-000003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67982A09-A949-4128-B419-EC47369A24A5}" name="_x000a_COUNTY" dataDxfId="107" dataCellStyle="Normal 2"/>
    <tableColumn id="2" xr3:uid="{918721D4-C74E-49AB-B9D9-BF37103D0335}" name="Female_x000a_Cases" dataDxfId="106" dataCellStyle="Normal 2"/>
    <tableColumn id="3" xr3:uid="{B7663F7B-10F7-4F3F-871A-F49FFDA02079}" name="Female_x000a_Rate" dataDxfId="105" dataCellStyle="Normal 2"/>
    <tableColumn id="5" xr3:uid="{0509E525-808D-46A0-AA94-7E9B3E362D59}" name="Male_x000a_Cases" dataDxfId="104" dataCellStyle="Normal 2"/>
    <tableColumn id="6" xr3:uid="{6B3B0DCC-91B4-4F2B-A073-1F5F6D74AE96}" name="Male_x000a_Rate" dataDxfId="103" dataCellStyle="Normal 2"/>
    <tableColumn id="8" xr3:uid="{48D833C2-CD21-4DD8-BE9B-336818B1E40F}" name="Total_x000a_Cases" dataDxfId="102" dataCellStyle="Normal 2"/>
    <tableColumn id="9" xr3:uid="{64282A7C-E3A2-4288-9E16-1E187FDC498A}" name="Total_x000a_Rate" dataDxfId="101" dataCellStyle="Normal 2"/>
  </tableColumns>
  <tableStyleInfo name="STD 5-yr" showFirstColumn="0" showLastColumn="0" showRowStripes="1" showColumnStripes="0"/>
  <extLst>
    <ext xmlns:x14="http://schemas.microsoft.com/office/spreadsheetml/2009/9/main" uri="{504A1905-F514-4f6f-8877-14C23A59335A}">
      <x14:table altTextSummary="Primary and Secondary Syphilis, Cases and Rates by LHJ and Gender"/>
    </ext>
  </extLst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3952EFE3-BA1A-4181-B84D-671F9F9CCEAB}" name="LateSyp_Females_by_County" displayName="LateSyp_Females_by_County" ref="A3:K65" totalsRowShown="0" headerRowDxfId="100" dataDxfId="98" headerRowBorderDxfId="99" tableBorderDxfId="97" headerRowCellStyle="Normal 2" dataCellStyle="Normal 2">
  <autoFilter ref="A3:K65" xr:uid="{00000000-0009-0000-0100-000004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</autoFilter>
  <tableColumns count="11">
    <tableColumn id="1" xr3:uid="{E54A3316-64AF-4400-8D87-0EC584156FE6}" name="_x000a_COUNTY" dataDxfId="96" dataCellStyle="Normal 2"/>
    <tableColumn id="2" xr3:uid="{FD469026-33FB-4C4F-951E-637DE55494B2}" name="2017_x000a_Cases" dataDxfId="95" dataCellStyle="Normal 2"/>
    <tableColumn id="3" xr3:uid="{1839E3BD-5704-4A94-B1A6-7170BFFBBB53}" name="2018_x000a_Cases" dataDxfId="94" dataCellStyle="Normal 2"/>
    <tableColumn id="4" xr3:uid="{A6CF3610-CA60-4C6B-AF14-9DC5CB4DCDEA}" name="2019_x000a_Cases" dataDxfId="93" dataCellStyle="Normal 2"/>
    <tableColumn id="5" xr3:uid="{265AE42C-857F-4C9D-87C5-4FEF5F4CB2CC}" name="2020_x000a_Cases" dataDxfId="92" dataCellStyle="Normal 2"/>
    <tableColumn id="6" xr3:uid="{3E9039FC-A587-4D0B-8FCB-A284FB3AC660}" name="2021_x000a_Cases" dataDxfId="91" dataCellStyle="Normal 2"/>
    <tableColumn id="8" xr3:uid="{3F33E596-06E5-4BC2-867C-6FB2E4DA80AB}" name="2017_x000a_Rate" dataDxfId="90" dataCellStyle="Normal 2"/>
    <tableColumn id="9" xr3:uid="{59BAA1B3-B482-4A0F-A6CD-4EF0E41124FF}" name="2018_x000a_Rate" dataDxfId="89" dataCellStyle="Normal 2"/>
    <tableColumn id="10" xr3:uid="{EF338CE6-482C-48B2-93CB-94DC711BC05D}" name="2019_x000a_Rate" dataDxfId="88" dataCellStyle="Normal 2"/>
    <tableColumn id="11" xr3:uid="{5F1FA669-24AC-48BB-947C-7385E64E77A4}" name="2020_x000a_Rate" dataDxfId="87" dataCellStyle="Normal 2"/>
    <tableColumn id="12" xr3:uid="{FFF1F5E2-3096-4C93-9CD7-DB18547E49F3}" name="2021_x000a_Rate" dataDxfId="86" dataCellStyle="Normal 2"/>
  </tableColumns>
  <tableStyleInfo name="STD 5-yr" showFirstColumn="0" showLastColumn="0" showRowStripes="1" showColumnStripes="0"/>
  <extLst>
    <ext xmlns:x14="http://schemas.microsoft.com/office/spreadsheetml/2009/9/main" uri="{504A1905-F514-4f6f-8877-14C23A59335A}">
      <x14:table altTextSummary="Total Early Syphilis, Cases and Rates for Females by LHJ"/>
    </ext>
  </extLst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1F64D257-AE85-4FB6-868F-46D91344788B}" name="LateSyp_Males_by_County" displayName="LateSyp_Males_by_County" ref="A3:K65" totalsRowShown="0" headerRowDxfId="85" dataDxfId="83" headerRowBorderDxfId="84" tableBorderDxfId="82" headerRowCellStyle="Normal 2" dataCellStyle="Normal 2">
  <autoFilter ref="A3:K65" xr:uid="{00000000-0009-0000-0100-000005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</autoFilter>
  <tableColumns count="11">
    <tableColumn id="1" xr3:uid="{E9F894A4-376B-4235-B5D2-9C713CACBF86}" name="_x000a_COUNTY" dataDxfId="81" dataCellStyle="Normal 2"/>
    <tableColumn id="2" xr3:uid="{BF5E9E82-BDEC-41ED-AC43-7BD7E857FD36}" name="2017_x000a_Cases" dataDxfId="80" dataCellStyle="Normal 2"/>
    <tableColumn id="3" xr3:uid="{F53110EC-82D4-4411-9E12-D490F776F55E}" name="2018_x000a_Cases" dataDxfId="79" dataCellStyle="Normal 2"/>
    <tableColumn id="4" xr3:uid="{76C9CE6D-864A-4A06-987E-87676756969E}" name="2019_x000a_Cases" dataDxfId="78" dataCellStyle="Normal 2"/>
    <tableColumn id="5" xr3:uid="{931E2383-8689-4BFC-A702-439322AB832C}" name="2020_x000a_Cases" dataDxfId="77" dataCellStyle="Normal 2"/>
    <tableColumn id="6" xr3:uid="{9A4EB8FE-9451-46D0-AFE5-8B8A68DF9E9C}" name="2021_x000a_Cases" dataDxfId="76" dataCellStyle="Normal 2"/>
    <tableColumn id="8" xr3:uid="{B05BA6FF-75F2-4360-BFD3-02F25B4F6587}" name="2017_x000a_Rate" dataDxfId="75" dataCellStyle="Normal 2"/>
    <tableColumn id="9" xr3:uid="{7B1179EC-C14C-4126-BBCA-0AB63AD90E2C}" name="2018_x000a_Rate" dataDxfId="74" dataCellStyle="Normal 2"/>
    <tableColumn id="10" xr3:uid="{02D97303-C24F-4F4F-9A0D-D22E73E13609}" name="2019_x000a_Rate" dataDxfId="73" dataCellStyle="Normal 2"/>
    <tableColumn id="11" xr3:uid="{F9A7CE04-CD00-4185-9FC5-8A0A100BEEC7}" name="2020_x000a_Rate" dataDxfId="72" dataCellStyle="Normal 2"/>
    <tableColumn id="12" xr3:uid="{AED214DA-6F47-4F82-BA59-0926DE9CBB74}" name="2021_x000a_Rate" dataDxfId="71" dataCellStyle="Normal 2"/>
  </tableColumns>
  <tableStyleInfo name="STD 5-yr" showFirstColumn="0" showLastColumn="0" showRowStripes="1" showColumnStripes="0"/>
  <extLst>
    <ext xmlns:x14="http://schemas.microsoft.com/office/spreadsheetml/2009/9/main" uri="{504A1905-F514-4f6f-8877-14C23A59335A}">
      <x14:table altTextSummary="Total Early Syphilis, Cases and Rates for Males by LHJ"/>
    </ext>
  </extLst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5BA3F449-47E4-4B8E-92DC-A22E8D4C7E5C}" name="LateSyp_Females_Ages1544" displayName="LateSyp_Females_Ages1544" ref="A3:K65" totalsRowShown="0" headerRowDxfId="70" dataDxfId="68" headerRowBorderDxfId="69" tableBorderDxfId="67" headerRowCellStyle="Normal 2" dataCellStyle="Normal 2">
  <autoFilter ref="A3:K65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</autoFilter>
  <tableColumns count="11">
    <tableColumn id="1" xr3:uid="{9C4EFC4D-BD3D-4580-8AFE-B2D693ABF1C8}" name="_x000a_COUNTY" dataDxfId="66" dataCellStyle="Normal 2"/>
    <tableColumn id="2" xr3:uid="{E092E07B-1E70-4F03-B623-6A4A192854FC}" name="2017_x000a_Cases" dataDxfId="65" dataCellStyle="Normal 2"/>
    <tableColumn id="3" xr3:uid="{6E25E0D3-2D7A-417E-BF8F-63693757EE2E}" name="2018_x000a_Cases" dataDxfId="64" dataCellStyle="Normal 2"/>
    <tableColumn id="4" xr3:uid="{ECF6C955-EC11-4F8C-A7EC-5AE1B85AE4EB}" name="2019_x000a_Cases" dataDxfId="63" dataCellStyle="Normal 2"/>
    <tableColumn id="5" xr3:uid="{1E48C95A-1C7A-4966-8171-3659A3E6EA72}" name="2020_x000a_Cases" dataDxfId="62" dataCellStyle="Normal 2"/>
    <tableColumn id="6" xr3:uid="{595C790A-D29D-4D0E-8F68-2E6C6F84E6E1}" name="2021_x000a_Cases" dataDxfId="61" dataCellStyle="Normal 2"/>
    <tableColumn id="8" xr3:uid="{EB27E6AC-65AC-45DA-A501-A3FD32660615}" name="2017_x000a_Rate" dataDxfId="60" dataCellStyle="Normal 2"/>
    <tableColumn id="9" xr3:uid="{61B2D853-A56D-4C48-ADED-4BE53F643E92}" name="2018_x000a_Rate" dataDxfId="59" dataCellStyle="Normal 2"/>
    <tableColumn id="10" xr3:uid="{5855D8CE-5F06-4BA4-8C5B-CC19CA5B5846}" name="2019_x000a_Rate" dataDxfId="58" dataCellStyle="Normal 2"/>
    <tableColumn id="11" xr3:uid="{DEF9B756-2671-48EC-87E7-B0ACD90ACDE3}" name="2020_x000a_Rate" dataDxfId="57" dataCellStyle="Normal 2"/>
    <tableColumn id="12" xr3:uid="{2287736A-F92C-4C53-8171-5AA809A9EE74}" name="2021_x000a_Rate" dataDxfId="56" dataCellStyle="Normal 2"/>
  </tableColumns>
  <tableStyleInfo name="STD 5-yr" showFirstColumn="0" showLastColumn="0" showRowStripes="1" showColumnStripes="0"/>
  <extLst>
    <ext xmlns:x14="http://schemas.microsoft.com/office/spreadsheetml/2009/9/main" uri="{504A1905-F514-4f6f-8877-14C23A59335A}">
      <x14:table altTextSummary="Total Early Syphilis, Cases and Rates for Females ages 15-44 by LHJ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DF696564-CF42-4D6F-B70D-BE7EC5A56551}" name="PS_by_ARS" displayName="PS_by_ARS" ref="A3:H42" totalsRowShown="0" headerRowDxfId="515" dataDxfId="513" headerRowBorderDxfId="514" tableBorderDxfId="512">
  <autoFilter ref="A3:H42" xr:uid="{00000000-0009-0000-0100-00000C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xr3:uid="{67A3F41A-4CC2-40F4-B9E5-A527D4BA0444}" name="Race &amp; Age Group" dataDxfId="511" totalsRowDxfId="510" dataCellStyle="Normal 2 2"/>
    <tableColumn id="2" xr3:uid="{A3EFF1AE-13CC-45EF-8165-D2197D35CA2B}" name="Total_x000a_Cases" dataDxfId="509" totalsRowDxfId="508" dataCellStyle="Normal 2 2"/>
    <tableColumn id="3" xr3:uid="{54F1C5BC-1C4E-4C9D-9119-19BBE3B11C5F}" name="Total_x000a_Rate" dataDxfId="507" totalsRowDxfId="506" dataCellStyle="Normal 2 2"/>
    <tableColumn id="4" xr3:uid="{52EB9E77-71BB-4A1B-BCE7-A4076F83B81D}" name="Female_x000a_Cases" dataDxfId="505" totalsRowDxfId="504" dataCellStyle="Normal 2 2"/>
    <tableColumn id="5" xr3:uid="{4A3FD93D-A33E-4209-B8BA-2565525E90C8}" name="Female_x000a_Rate" dataDxfId="503" totalsRowDxfId="502" dataCellStyle="Normal 2 2"/>
    <tableColumn id="6" xr3:uid="{9EB74BE5-CF4E-47C0-904C-97E11448885F}" name="Male_x000a_Cases" dataDxfId="501" totalsRowDxfId="500" dataCellStyle="Normal 2 2"/>
    <tableColumn id="7" xr3:uid="{60F9939A-E566-4E1D-80A2-B925AF60F63E}" name="Male_x000a_Rate" dataDxfId="499" totalsRowDxfId="498" dataCellStyle="Normal 2 2"/>
    <tableColumn id="8" xr3:uid="{068FBFFC-7DAF-40DB-91F0-62C36E2A7636}" name="Gender Not_x000a_Specified Cases" dataDxfId="497" totalsRowDxfId="496" dataCellStyle="Normal 2 2"/>
  </tableColumns>
  <tableStyleInfo name="STD 5-yr" showFirstColumn="0" showLastColumn="0" showRowStripes="1" showColumnStripes="0"/>
  <extLst>
    <ext xmlns:x14="http://schemas.microsoft.com/office/spreadsheetml/2009/9/main" uri="{504A1905-F514-4f6f-8877-14C23A59335A}">
      <x14:table altTextSummary="Chlamydia by gender, race/ethnicity, and age group"/>
    </ext>
  </extLst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35423121-552E-42E3-B706-A7B9A25AAC7C}" name="CS_by_County" displayName="CS_by_County" ref="A3:L65" totalsRowShown="0" headerRowDxfId="55" dataDxfId="53" headerRowBorderDxfId="54" tableBorderDxfId="52" headerRowCellStyle="Normal 2" dataCellStyle="Normal 2">
  <autoFilter ref="A3:L65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98E0BBC6-0A3A-4685-AD42-2ED8EA5E146E}" name="COUNTY" dataDxfId="51" dataCellStyle="Normal 2"/>
    <tableColumn id="2" xr3:uid="{EDB17D31-22B0-4D7E-B7D6-8728A1A4C8CC}" name="2017_x000a_Cases" dataDxfId="50" dataCellStyle="Normal 2"/>
    <tableColumn id="3" xr3:uid="{3ADFA565-5A27-4F4C-AAD6-A558226D3FE6}" name="2018_x000a_Cases" dataDxfId="49" dataCellStyle="Normal 2"/>
    <tableColumn id="4" xr3:uid="{7B2E6335-A9D0-4CAD-BF57-65F2BC2EF010}" name="2019_x000a_Cases" dataDxfId="48" dataCellStyle="Normal 2"/>
    <tableColumn id="5" xr3:uid="{BBF67F97-7C42-43A9-925C-36663FFA43B7}" name="2020_x000a_Cases" dataDxfId="47" dataCellStyle="Normal 2"/>
    <tableColumn id="6" xr3:uid="{13952140-177E-40E1-9C45-196CA58C3F2F}" name="2021_x000a_Cases" dataDxfId="46" dataCellStyle="Normal 2"/>
    <tableColumn id="8" xr3:uid="{62E3F848-5C73-4202-8642-AA6F7DB5D3BC}" name="2017_x000a_Rate" dataDxfId="45" dataCellStyle="Normal 2"/>
    <tableColumn id="9" xr3:uid="{A87B3907-5AE6-4A8E-986D-348CEA02C086}" name="2018_x000a_Rate" dataDxfId="44" dataCellStyle="Normal 2"/>
    <tableColumn id="10" xr3:uid="{3536CA14-98A5-4875-946C-4AE7C6481E90}" name="2019_x000a_Rate" dataDxfId="43" dataCellStyle="Normal 2"/>
    <tableColumn id="11" xr3:uid="{F47A76F1-9C45-441C-BC20-6601F468BE04}" name="2020_x000a_Rate" dataDxfId="42" dataCellStyle="Normal 2"/>
    <tableColumn id="12" xr3:uid="{2F387279-104E-4A42-AD33-3C826AAEDF93}" name="2021_x000a_Rate" dataDxfId="41" dataCellStyle="Normal 2"/>
    <tableColumn id="13" xr3:uid="{1CB67784-A064-4972-84A8-B342632493DF}" name="Rate_x000a_Rank" dataDxfId="40" dataCellStyle="Normal 2"/>
  </tableColumns>
  <tableStyleInfo name="STD 5-yr" showFirstColumn="0" showLastColumn="0" showRowStripes="1" showColumnStripes="0"/>
  <extLst>
    <ext xmlns:x14="http://schemas.microsoft.com/office/spreadsheetml/2009/9/main" uri="{504A1905-F514-4f6f-8877-14C23A59335A}">
      <x14:table altTextSummary="Congenital Syphilis, Cases and Rates by LHJ"/>
    </ext>
  </extLst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68615EE1-8FBC-42D6-8215-B7E25D29204F}" name="CS_by_RaceEthnicity_Cases" displayName="CS_by_RaceEthnicity_Cases" ref="A3:K11" totalsRowShown="0" headerRowDxfId="39" dataDxfId="37" headerRowBorderDxfId="38" tableBorderDxfId="36" headerRowCellStyle="Normal 2" dataCellStyle="Normal 2">
  <autoFilter ref="A3:K11" xr:uid="{00000000-0009-0000-0100-000002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</autoFilter>
  <tableColumns count="11">
    <tableColumn id="1" xr3:uid="{0F3FD982-89C6-48AD-A88C-8E6463860E1A}" name="RACE/ETHNICITY" dataDxfId="35" dataCellStyle="Normal 2"/>
    <tableColumn id="2" xr3:uid="{56D6F156-F5A5-4C7C-A112-F4B6E6A29D10}" name="2012_x000a_Cases" dataDxfId="34" dataCellStyle="Normal 2"/>
    <tableColumn id="3" xr3:uid="{ADBF02C6-21F5-4CB1-B6D5-8196C2BC13F2}" name="2013_x000a_Cases" dataDxfId="33" dataCellStyle="Normal 2"/>
    <tableColumn id="4" xr3:uid="{91B3DDE5-C591-41E4-BCC6-2FAA26EB2C27}" name="2014_x000a_Cases" dataDxfId="32" dataCellStyle="Normal 2"/>
    <tableColumn id="5" xr3:uid="{FA2A2BEF-E590-415F-A492-3207CFB2A942}" name="2015_x000a_Cases" dataDxfId="31" dataCellStyle="Normal 2"/>
    <tableColumn id="6" xr3:uid="{F09071ED-AC78-4E8C-BACE-48CD76BC8BBD}" name="2016_x000a_Cases" dataDxfId="30" dataCellStyle="Normal 2"/>
    <tableColumn id="7" xr3:uid="{DB66762D-E27A-4EAB-9156-D14BAC397B46}" name="2017_x000a_Cases" dataDxfId="29" dataCellStyle="Normal 2"/>
    <tableColumn id="8" xr3:uid="{C4EAD682-AEFD-46BD-AC6D-10B81F20BE95}" name="2018_x000a_Cases" dataDxfId="28" dataCellStyle="Normal 2"/>
    <tableColumn id="9" xr3:uid="{56799336-2FA5-434B-8B5C-A1B56D38F997}" name="2019_x000a_Cases" dataDxfId="27" dataCellStyle="Normal 2"/>
    <tableColumn id="10" xr3:uid="{BC460E95-595A-4044-8287-5524218B4837}" name="2020_x000a_Cases" dataDxfId="26" dataCellStyle="Normal 2"/>
    <tableColumn id="11" xr3:uid="{0FF50577-49A7-40A6-B4AE-D284D79848F6}" name="2021_x000a_Cases" dataDxfId="25" dataCellStyle="Normal 2"/>
  </tableColumns>
  <tableStyleInfo name="STD 5-yr" showFirstColumn="0" showLastColumn="0" showRowStripes="1" showColumnStripes="0"/>
  <extLst>
    <ext xmlns:x14="http://schemas.microsoft.com/office/spreadsheetml/2009/9/main" uri="{504A1905-F514-4f6f-8877-14C23A59335A}">
      <x14:table altTextSummary="Congenital Syphilis cases by race/ethnicity"/>
    </ext>
  </extLst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0440B069-AB24-439C-AD56-26B9FEC8B163}" name="CS_by_RaceEthnicity_Rates" displayName="CS_by_RaceEthnicity_Rates" ref="A13:K20" totalsRowShown="0" headerRowDxfId="24" dataDxfId="22" headerRowBorderDxfId="23" tableBorderDxfId="21" headerRowCellStyle="Normal 2" dataCellStyle="Normal 2">
  <autoFilter ref="A13:K20" xr:uid="{00000000-0009-0000-0100-000006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</autoFilter>
  <tableColumns count="11">
    <tableColumn id="1" xr3:uid="{67BE1323-E060-43FD-9EEA-02A772F59809}" name="RACE/ETHNICITY" dataDxfId="20"/>
    <tableColumn id="2" xr3:uid="{E40476C0-CAD1-4AEE-877C-B121581F0564}" name="2012_x000a_Rate" dataDxfId="19" dataCellStyle="Normal 2"/>
    <tableColumn id="3" xr3:uid="{3187AD4E-ECB8-494C-A098-8555642A7FB6}" name="2013_x000a_Rate" dataDxfId="18" dataCellStyle="Normal 2"/>
    <tableColumn id="4" xr3:uid="{16C2E6A4-E9AB-44A4-9562-DF450208E829}" name="2014_x000a_Rate" dataDxfId="17" dataCellStyle="Normal 2"/>
    <tableColumn id="5" xr3:uid="{828D5737-D2C1-49FE-B9AB-F6A13E1E78DB}" name="2015_x000a_Rate" dataDxfId="16" dataCellStyle="Normal 2"/>
    <tableColumn id="6" xr3:uid="{9D53A395-2AD9-4263-859F-B9137DB5F414}" name="2016_x000a_Rate" dataDxfId="15" dataCellStyle="Normal 2"/>
    <tableColumn id="7" xr3:uid="{8C91BE41-F217-411A-A586-51CABD8CF3DE}" name="2017_x000a_Rate" dataDxfId="14" dataCellStyle="Normal 2"/>
    <tableColumn id="8" xr3:uid="{DFF94578-D505-4591-9D46-18C1A6B965E8}" name="2018_x000a_Rate" dataDxfId="13" dataCellStyle="Normal 2"/>
    <tableColumn id="9" xr3:uid="{9CB0D2CC-5CC4-4CE9-9CCC-C8F729FD4692}" name="2019_x000a_Rate" dataDxfId="12" dataCellStyle="Normal 2"/>
    <tableColumn id="10" xr3:uid="{578F0CAE-C1F9-48C4-92F4-A1CB1396736B}" name="2020_x000a_Rate" dataDxfId="11" dataCellStyle="Normal 2"/>
    <tableColumn id="11" xr3:uid="{1CD81391-3BB8-4B35-A0CB-2B3675A7CE5D}" name="2021_x000a_Rate" dataDxfId="10" dataCellStyle="Normal 2"/>
  </tableColumns>
  <tableStyleInfo name="STD 5-yr" showFirstColumn="0" showLastColumn="0" showRowStripes="1" showColumnStripes="0"/>
  <extLst>
    <ext xmlns:x14="http://schemas.microsoft.com/office/spreadsheetml/2009/9/main" uri="{504A1905-F514-4f6f-8877-14C23A59335A}">
      <x14:table altTextSummary="Congenital Syphilis rates by race/ethnicity"/>
    </ext>
  </extLst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759A9D18-ED87-4FDB-A45B-BA6FA92D6B18}" name="CS_Classification" displayName="CS_Classification" ref="A2:F12" totalsRowShown="0" headerRowDxfId="9" dataDxfId="7" headerRowBorderDxfId="8" tableBorderDxfId="6" headerRowCellStyle="Normal 2" dataCellStyle="Normal 2">
  <autoFilter ref="A2:F12" xr:uid="{00000000-0009-0000-0100-000003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5FEF66AA-3C1C-4548-B6E5-1AAF38CDF1BD}" name="Year" dataDxfId="5" dataCellStyle="Normal 2 2"/>
    <tableColumn id="2" xr3:uid="{811135EB-4540-4980-954E-7ADB842F7804}" name="Total_x000a_Cases" dataDxfId="4" dataCellStyle="Normal 2"/>
    <tableColumn id="3" xr3:uid="{409390A3-F725-49D3-A17F-2B7477FFB96C}" name="Confirmed_x000a_Cases" dataDxfId="3" dataCellStyle="Normal 2"/>
    <tableColumn id="4" xr3:uid="{A46B6E7F-628E-41AD-9BBE-AAC1A4C9BEB8}" name="Stillbirth_x000a_Cases" dataDxfId="2" dataCellStyle="Normal 2"/>
    <tableColumn id="5" xr3:uid="{56B885BE-3C6D-457C-B1C9-4C2B88F28112}" name="Probable¹_x000a_Presumptive_x000a_Cases" dataDxfId="1" dataCellStyle="Normal 2"/>
    <tableColumn id="6" xr3:uid="{61E8A195-390F-4EF3-8C86-6EB030117469}" name="Possible²_x000a_Presumptive_x000a_Cases" dataDxfId="0" dataCellStyle="Normal 2"/>
  </tableColumns>
  <tableStyleInfo name="STD 5-yr" showFirstColumn="0" showLastColumn="0" showRowStripes="1" showColumnStripes="0"/>
  <extLst>
    <ext xmlns:x14="http://schemas.microsoft.com/office/spreadsheetml/2009/9/main" uri="{504A1905-F514-4f6f-8877-14C23A59335A}">
      <x14:table altTextSummary="Congenital Syphilis cases counts by year and classification"/>
    </ext>
  </extLst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7AB7A6D-7EE0-447F-93A9-B7E3BA56A16F}" name="PS_Females_by_County" displayName="PS_Females_by_County" ref="A3:K65" totalsRowShown="0" headerRowDxfId="495" dataDxfId="493" headerRowBorderDxfId="494" tableBorderDxfId="492" headerRowCellStyle="Normal 2" dataCellStyle="Normal 2">
  <autoFilter ref="A3:K65" xr:uid="{00000000-0009-0000-0100-000004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</autoFilter>
  <tableColumns count="11">
    <tableColumn id="1" xr3:uid="{ABFD1449-438B-4543-8135-3963E0E2296A}" name="_x000a_COUNTY" dataDxfId="491" dataCellStyle="Normal 2"/>
    <tableColumn id="2" xr3:uid="{833D9088-F5D3-42E5-AF43-E4B8C393E3E1}" name="2017_x000a_Cases" dataDxfId="490" dataCellStyle="Normal 2"/>
    <tableColumn id="3" xr3:uid="{56754D7E-5D8E-4BBB-8061-96A8A22803A8}" name="2018_x000a_Cases" dataDxfId="489" dataCellStyle="Normal 2"/>
    <tableColumn id="4" xr3:uid="{9CAEC4A6-8377-450C-8009-3BB5E9169BCE}" name="2019_x000a_Cases" dataDxfId="488" dataCellStyle="Normal 2"/>
    <tableColumn id="5" xr3:uid="{9BDAF56F-0C6F-4ABD-B171-B992CE8D0BA0}" name="2020_x000a_Cases" dataDxfId="487" dataCellStyle="Normal 2"/>
    <tableColumn id="6" xr3:uid="{319D1F60-F946-49BC-949F-5943696D7410}" name="2021_x000a_Cases" dataDxfId="486" dataCellStyle="Normal 2"/>
    <tableColumn id="8" xr3:uid="{305E76AA-2300-47ED-A44D-A5EC7523C17F}" name="2017_x000a_Rate" dataDxfId="485" dataCellStyle="Normal 2"/>
    <tableColumn id="9" xr3:uid="{5C515B44-D663-49FB-900D-52AC2AADCDCC}" name="2018_x000a_Rate" dataDxfId="484" dataCellStyle="Normal 2"/>
    <tableColumn id="10" xr3:uid="{CFF35F24-DF59-49C5-91CE-67B869202375}" name="2019_x000a_Rate" dataDxfId="483" dataCellStyle="Normal 2"/>
    <tableColumn id="11" xr3:uid="{33437336-FA94-4BC8-BD9A-6EDA974C8CD8}" name="2020_x000a_Rate" dataDxfId="482" dataCellStyle="Normal 2"/>
    <tableColumn id="12" xr3:uid="{4860DD7E-4E46-4715-81F1-D5E9C652BBBA}" name="2021_x000a_Rate" dataDxfId="481" dataCellStyle="Normal 2"/>
  </tableColumns>
  <tableStyleInfo name="STD 5-yr" showFirstColumn="0" showLastColumn="0" showRowStripes="1" showColumnStripes="0"/>
  <extLst>
    <ext xmlns:x14="http://schemas.microsoft.com/office/spreadsheetml/2009/9/main" uri="{504A1905-F514-4f6f-8877-14C23A59335A}">
      <x14:table altTextSummary="Total Early Syphilis, Cases and Rates for Females by LHJ"/>
    </ext>
  </extLst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F47636C5-7D3A-4693-9030-332FB38433B9}" name="PS_Males_by_County" displayName="PS_Males_by_County" ref="A3:K65" totalsRowShown="0" headerRowDxfId="480" dataDxfId="478" headerRowBorderDxfId="479" tableBorderDxfId="477" headerRowCellStyle="Normal 2" dataCellStyle="Normal 2">
  <autoFilter ref="A3:K65" xr:uid="{00000000-0009-0000-0100-000002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</autoFilter>
  <tableColumns count="11">
    <tableColumn id="1" xr3:uid="{94488C7E-30B0-4343-95F7-8BB25CD2261A}" name="_x000a_COUNTY" dataDxfId="476" dataCellStyle="Normal 2"/>
    <tableColumn id="2" xr3:uid="{D0EF2EB4-3A27-4998-BE9C-FC19D90B62F2}" name="2017_x000a_Cases" dataDxfId="475" dataCellStyle="Normal 2"/>
    <tableColumn id="3" xr3:uid="{A60B2E6D-7272-48EE-AC90-405707462533}" name="2018_x000a_Cases" dataDxfId="474" dataCellStyle="Normal 2"/>
    <tableColumn id="4" xr3:uid="{A45298C4-8BFA-4136-97BD-AD24CB154073}" name="2019_x000a_Cases" dataDxfId="473" dataCellStyle="Normal 2"/>
    <tableColumn id="5" xr3:uid="{FEA021B4-B153-47A7-A3DB-1C716CA09AE4}" name="2020_x000a_Cases" dataDxfId="472" dataCellStyle="Normal 2"/>
    <tableColumn id="6" xr3:uid="{03669017-B431-496D-9EB8-6603788FE2EB}" name="2021_x000a_Cases" dataDxfId="471" dataCellStyle="Normal 2"/>
    <tableColumn id="8" xr3:uid="{B8A260AB-78E2-4D9F-AF3F-A5B0C8DE8C14}" name="2017_x000a_Rate" dataDxfId="470" dataCellStyle="Normal 2"/>
    <tableColumn id="9" xr3:uid="{0DC0404B-3529-4AF9-A5E9-12C8A0CBD3FF}" name="2018_x000a_Rate" dataDxfId="469" dataCellStyle="Normal 2"/>
    <tableColumn id="10" xr3:uid="{12ECCBC0-5B70-4DB1-A26B-FADF83ACB7F1}" name="2019_x000a_Rate" dataDxfId="468" dataCellStyle="Normal 2"/>
    <tableColumn id="11" xr3:uid="{BB11D906-2E87-4463-8A8C-BEA8B4E4F3F7}" name="2020_x000a_Rate" dataDxfId="467" dataCellStyle="Normal 2"/>
    <tableColumn id="12" xr3:uid="{5B1FCC8A-EC76-496B-9C14-71207F69D4F6}" name="2021_x000a_Rate" dataDxfId="466" dataCellStyle="Normal 2"/>
  </tableColumns>
  <tableStyleInfo name="STD 5-yr" showFirstColumn="0" showLastColumn="0" showRowStripes="1" showColumnStripes="0"/>
  <extLst>
    <ext xmlns:x14="http://schemas.microsoft.com/office/spreadsheetml/2009/9/main" uri="{504A1905-F514-4f6f-8877-14C23A59335A}">
      <x14:table altTextSummary="Total Early Syphilis, Cases and Rates for Males by LHJ"/>
    </ext>
  </extLst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1B3B5A8E-B347-42A9-98F7-8AAB5E6C23C9}" name="PS_by_AgeGroup" displayName="PS_by_AgeGroup" ref="A2:K38" totalsRowShown="0" headerRowDxfId="465" dataDxfId="463" headerRowBorderDxfId="464" tableBorderDxfId="462" headerRowCellStyle="Normal 2" dataCellStyle="Normal 2 2">
  <autoFilter ref="A2:K38" xr:uid="{00000000-0009-0000-0100-000003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</autoFilter>
  <tableColumns count="11">
    <tableColumn id="1" xr3:uid="{DCEA9ACC-A489-4E2A-93B0-AE12B5DC38C6}" name="Gender &amp; Age Group" dataDxfId="461" totalsRowDxfId="460" dataCellStyle="Normal 2 2"/>
    <tableColumn id="2" xr3:uid="{21F7218B-3665-449B-A1F0-7745358E2D49}" name="2017_x000a_Cases" dataDxfId="459" totalsRowDxfId="458" dataCellStyle="Normal 2 2"/>
    <tableColumn id="19" xr3:uid="{A454E14C-7319-4036-8ABD-AC52B312E812}" name="2018_x000a_Cases" dataDxfId="457" totalsRowDxfId="456" dataCellStyle="Normal 2 2"/>
    <tableColumn id="20" xr3:uid="{D1A23688-8392-4061-B065-27AE03572D23}" name="2019_x000a_Cases" dataDxfId="455" totalsRowDxfId="454" dataCellStyle="Normal 2 2"/>
    <tableColumn id="21" xr3:uid="{4492988A-D65F-4028-AA4C-FBD173CD4082}" name="2020_x000a_Cases" dataDxfId="453" totalsRowDxfId="452" dataCellStyle="Normal 2 2"/>
    <tableColumn id="22" xr3:uid="{681EA05C-503C-4B26-AA56-342898B5936B}" name="2021_x000a_Cases" dataDxfId="451" totalsRowDxfId="450" dataCellStyle="Normal 2 2"/>
    <tableColumn id="4" xr3:uid="{86CC1BC7-E365-47FF-A5F7-60C02328651A}" name="2017_x000a_Rate" dataDxfId="449" dataCellStyle="Normal 2 2"/>
    <tableColumn id="25" xr3:uid="{41558663-777F-445A-9F03-9254607CF10F}" name="2018_x000a_Rate" dataDxfId="448" dataCellStyle="Normal 2 2"/>
    <tableColumn id="26" xr3:uid="{296E781E-7F80-4303-8970-749B7D1BBD28}" name="2019_x000a_Rate" dataDxfId="447" dataCellStyle="Normal 2 2"/>
    <tableColumn id="27" xr3:uid="{E363B970-F737-46E6-BAF7-104226D827F1}" name="2020_x000a_Rate" dataDxfId="446" dataCellStyle="Normal 2 2"/>
    <tableColumn id="28" xr3:uid="{D30FE27A-31DC-4A9E-BB5A-EE5832738027}" name="2021_x000a_Rate" dataDxfId="445" dataCellStyle="Normal 2 2"/>
  </tableColumns>
  <tableStyleInfo name="STD 5-yr" showFirstColumn="0" showLastColumn="0" showRowStripes="1" showColumnStripes="0"/>
  <extLst>
    <ext xmlns:x14="http://schemas.microsoft.com/office/spreadsheetml/2009/9/main" uri="{504A1905-F514-4f6f-8877-14C23A59335A}">
      <x14:table altTextSummary="Total Early Syphilis, cases and rates by gender and age group"/>
    </ext>
  </extLst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3662D777-5BAE-4EE3-8829-DB7C001DA6D8}" name="CT_by_RaceEthnicity10" displayName="CT_by_RaceEthnicity10" ref="A2:K34" totalsRowShown="0" headerRowDxfId="444" dataDxfId="442" headerRowBorderDxfId="443" tableBorderDxfId="441" headerRowCellStyle="Normal 2 2">
  <autoFilter ref="A2:K34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</autoFilter>
  <tableColumns count="11">
    <tableColumn id="1" xr3:uid="{27B6FC19-5496-413D-90BF-9B198ADA9734}" name="Gender &amp; Race/Ethnicity" dataDxfId="440" totalsRowDxfId="439" dataCellStyle="Normal 2 2"/>
    <tableColumn id="2" xr3:uid="{ABA1CC96-AE10-4AC7-B551-5FD031809DD1}" name="2017_x000a_Cases" dataDxfId="438" totalsRowDxfId="437" dataCellStyle="Normal 2 2"/>
    <tableColumn id="19" xr3:uid="{40C575F0-4015-470B-AD80-07DD7CF24BED}" name="2018_x000a_Cases" dataDxfId="436" totalsRowDxfId="435" dataCellStyle="Normal 2 2"/>
    <tableColumn id="20" xr3:uid="{DC8EF603-F49C-43A5-8E6C-9EE7CF476E9A}" name="2019_x000a_Cases" dataDxfId="434" totalsRowDxfId="433" dataCellStyle="Normal 2 2"/>
    <tableColumn id="21" xr3:uid="{35A18A99-2C94-4531-B2CC-E417920A85F0}" name="2020_x000a_Cases" dataDxfId="432" totalsRowDxfId="431" dataCellStyle="Normal 2 2"/>
    <tableColumn id="22" xr3:uid="{46C73B30-1722-41DA-BA86-06D697C2C09B}" name="2021_x000a_Cases" dataDxfId="430" totalsRowDxfId="429" dataCellStyle="Normal 2 2"/>
    <tableColumn id="4" xr3:uid="{D84AA2A5-CC14-49FF-B260-2D589C0A0BA4}" name="2017_x000a_Rate" dataDxfId="428" totalsRowDxfId="427" dataCellStyle="Normal 2 2"/>
    <tableColumn id="25" xr3:uid="{5C2920FC-5F62-46D1-A3A2-E05887A8E3C7}" name="2018_x000a_Rate" dataDxfId="426" totalsRowDxfId="425" dataCellStyle="Normal 2 2"/>
    <tableColumn id="26" xr3:uid="{5DE9E19B-E839-417C-9BB8-40FC5CCB46D3}" name="2019_x000a_Rate" dataDxfId="424" totalsRowDxfId="423" dataCellStyle="Normal 2 2"/>
    <tableColumn id="27" xr3:uid="{7F99251D-EDB8-42F9-A5B4-CF1180C66A8A}" name="2020_x000a_Rate" dataDxfId="422" totalsRowDxfId="421" dataCellStyle="Normal 2 2"/>
    <tableColumn id="28" xr3:uid="{C3549E76-A762-4550-9997-FFD7F10C6EE2}" name="2021_x000a_Rate" dataDxfId="420" totalsRowDxfId="419" dataCellStyle="Normal 2 2"/>
  </tableColumns>
  <tableStyleInfo name="STD 5-yr" showFirstColumn="0" showLastColumn="0" showRowStripes="1" showColumnStripes="0"/>
  <extLst>
    <ext xmlns:x14="http://schemas.microsoft.com/office/spreadsheetml/2009/9/main" uri="{504A1905-F514-4f6f-8877-14C23A59335A}">
      <x14:table altTextSummary="Total Early Syphilis, cases and rates by gender and race/ethnicity"/>
    </ext>
  </extLst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4946B5CA-2F7A-4BD1-85BA-28A3B76BE6CC}" name="PS_Females_Ages1544" displayName="PS_Females_Ages1544" ref="A3:K65" totalsRowShown="0" headerRowDxfId="418" dataDxfId="416" headerRowBorderDxfId="417" tableBorderDxfId="415" headerRowCellStyle="Normal 2" dataCellStyle="Normal 2">
  <autoFilter ref="A3:K65" xr:uid="{00000000-0009-0000-0100-000008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</autoFilter>
  <tableColumns count="11">
    <tableColumn id="1" xr3:uid="{8D22018D-BDFA-490E-9D73-508AD886E504}" name="_x000a_COUNTY" dataDxfId="414" dataCellStyle="Normal 2"/>
    <tableColumn id="2" xr3:uid="{6EB31F82-303B-425D-8CF1-87AEA14192C6}" name="2017_x000a_Cases" dataDxfId="413" dataCellStyle="Normal 2"/>
    <tableColumn id="3" xr3:uid="{C373DF75-84C9-4154-AFB5-88FEA2F49CED}" name="2018_x000a_Cases" dataDxfId="412" dataCellStyle="Normal 2"/>
    <tableColumn id="4" xr3:uid="{D7066B84-5BEF-49E1-BBBF-2775FD0A3F8C}" name="2019_x000a_Cases" dataDxfId="411" dataCellStyle="Normal 2"/>
    <tableColumn id="5" xr3:uid="{75FF6226-4D1A-43C2-8464-073039DB246E}" name="2020_x000a_Cases" dataDxfId="410" dataCellStyle="Normal 2"/>
    <tableColumn id="6" xr3:uid="{5CF3838F-C394-4013-8150-7248351F4499}" name="2021_x000a_Cases" dataDxfId="409" dataCellStyle="Normal 2"/>
    <tableColumn id="8" xr3:uid="{5E35D607-F72E-4A21-93E1-01BB2A86233C}" name="2017_x000a_Rate" dataDxfId="408" dataCellStyle="Normal 2"/>
    <tableColumn id="9" xr3:uid="{3F9411E2-126A-4B90-9495-85FFAEBE574A}" name="2018_x000a_Rate" dataDxfId="407" dataCellStyle="Normal 2"/>
    <tableColumn id="10" xr3:uid="{D78381E3-8A9F-4114-A28B-F1337BCB0F67}" name="2019_x000a_Rate" dataDxfId="406" dataCellStyle="Normal 2"/>
    <tableColumn id="11" xr3:uid="{E55D0D24-5BA7-4E4B-9FA7-B228D0949358}" name="2020_x000a_Rate" dataDxfId="405" dataCellStyle="Normal 2"/>
    <tableColumn id="12" xr3:uid="{F651BC6B-0174-4032-9EBE-20C433E094B9}" name="2021_x000a_Rate" dataDxfId="404" dataCellStyle="Normal 2"/>
  </tableColumns>
  <tableStyleInfo name="STD 5-yr" showFirstColumn="0" showLastColumn="0" showRowStripes="1" showColumnStripes="0"/>
  <extLst>
    <ext xmlns:x14="http://schemas.microsoft.com/office/spreadsheetml/2009/9/main" uri="{504A1905-F514-4f6f-8877-14C23A59335A}">
      <x14:table altTextSummary="Total Early Syphilis, Cases and Rates for Females ages 15-44 by LHJ"/>
    </ext>
  </extLst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D5725DB8-FA2A-4832-9988-FD8717B757D7}" name="EnPnS_by_County" displayName="EnPnS_by_County" ref="A3:L65" totalsRowShown="0" headerRowDxfId="403" dataDxfId="401" headerRowBorderDxfId="402" tableBorderDxfId="400" headerRowCellStyle="Normal 2" dataCellStyle="Normal 2">
  <autoFilter ref="A3:L65" xr:uid="{00000000-0009-0000-0100-000006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E5A28A28-877B-4C66-A2DA-FEADE180E0E8}" name="COUNTY" dataDxfId="399" dataCellStyle="Normal 2"/>
    <tableColumn id="2" xr3:uid="{7399443E-CCE1-416F-AB9C-D3787E04FAC5}" name="2017_x000a_Cases" dataDxfId="398" dataCellStyle="Normal 2"/>
    <tableColumn id="3" xr3:uid="{E46D55DE-B771-4FD6-B3BC-3624771261EE}" name="2018_x000a_Cases" dataDxfId="397" dataCellStyle="Normal 2"/>
    <tableColumn id="4" xr3:uid="{F395669B-CB60-4D3B-B6B6-D695A06E1FF6}" name="2019_x000a_Cases" dataDxfId="396" dataCellStyle="Normal 2"/>
    <tableColumn id="5" xr3:uid="{EFC3C8C4-938F-481F-BD2B-3CEC71949B24}" name="2020_x000a_Cases" dataDxfId="395" dataCellStyle="Normal 2"/>
    <tableColumn id="6" xr3:uid="{4C986B72-C534-4356-A6F3-6F8228CC7CEC}" name="2021_x000a_Cases" dataDxfId="394" dataCellStyle="Normal 2"/>
    <tableColumn id="8" xr3:uid="{FC0F299A-1DC8-4317-9C29-D3D7DAEBA128}" name="2017_x000a_Rate" dataDxfId="393" dataCellStyle="Normal 2"/>
    <tableColumn id="9" xr3:uid="{13DD67FB-1F68-41EA-8A5B-C461454F946A}" name="2018_x000a_Rate" dataDxfId="392" dataCellStyle="Normal 2"/>
    <tableColumn id="10" xr3:uid="{6920DCA7-C0E3-4EA6-B414-1C19DFBAFD69}" name="2019_x000a_Rate" dataDxfId="391" dataCellStyle="Normal 2"/>
    <tableColumn id="11" xr3:uid="{8895F1E5-8F57-4534-9533-FCF763EC6D62}" name="2020_x000a_Rate" dataDxfId="390" dataCellStyle="Normal 2"/>
    <tableColumn id="12" xr3:uid="{D85A6229-A99C-499A-BFFD-24B9D8D01066}" name="2021_x000a_Rate" dataDxfId="389" dataCellStyle="Normal 2"/>
    <tableColumn id="13" xr3:uid="{1A8475EB-F32E-42C4-AA5F-B71DB05EB48B}" name="Rate_x000a_Rank" dataDxfId="388" dataCellStyle="Normal 2"/>
  </tableColumns>
  <tableStyleInfo name="STD 5-yr" showFirstColumn="0" showLastColumn="0" showRowStripes="1" showColumnStripes="0"/>
  <extLst>
    <ext xmlns:x14="http://schemas.microsoft.com/office/spreadsheetml/2009/9/main" uri="{504A1905-F514-4f6f-8877-14C23A59335A}">
      <x14:table altTextSummary="Primary &amp; Secondary Syphilis, Cases and Rates by LHJ"/>
    </ext>
  </extLst>
</table>
</file>

<file path=xl/theme/theme1.xml><?xml version="1.0" encoding="utf-8"?>
<a:theme xmlns:a="http://schemas.openxmlformats.org/drawingml/2006/main" name="Office Theme">
  <a:themeElements>
    <a:clrScheme name="Custom 1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3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4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5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6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7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8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9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0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1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2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3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4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5.x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6.x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7.x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8.xml"/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9.xml"/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0.xml"/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2.xml"/><Relationship Id="rId2" Type="http://schemas.openxmlformats.org/officeDocument/2006/relationships/table" Target="../tables/table31.xml"/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3.xml"/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7A283A-6482-4F01-862E-3CFBB39F22BF}">
  <sheetPr codeName="Sheet1"/>
  <dimension ref="A1:A59"/>
  <sheetViews>
    <sheetView tabSelected="1" workbookViewId="0"/>
  </sheetViews>
  <sheetFormatPr defaultColWidth="9.140625" defaultRowHeight="15.75" x14ac:dyDescent="0.25"/>
  <cols>
    <col min="1" max="1" width="174.7109375" style="1" bestFit="1" customWidth="1"/>
    <col min="2" max="16384" width="9.140625" style="1"/>
  </cols>
  <sheetData>
    <row r="1" spans="1:1" ht="30" customHeight="1" x14ac:dyDescent="0.25">
      <c r="A1" s="85" t="s">
        <v>0</v>
      </c>
    </row>
    <row r="2" spans="1:1" ht="30" customHeight="1" x14ac:dyDescent="0.3">
      <c r="A2" s="68" t="s">
        <v>1</v>
      </c>
    </row>
    <row r="3" spans="1:1" x14ac:dyDescent="0.25">
      <c r="A3" s="2" t="str">
        <f>'Table PS-1'!$A$1&amp;'Table PS-1'!$A$2</f>
        <v>Table PS-1.  Primary and Secondary Syphilis, Cases and Incidence Rates, California Counties and Selected City Health Jurisdictions, 2017–2021</v>
      </c>
    </row>
    <row r="4" spans="1:1" x14ac:dyDescent="0.25">
      <c r="A4" s="2" t="str">
        <f>'Table PS-2'!$A$1</f>
        <v>Table PS-2.  Primary and Secondary Syphilis, Cases and Incidence Rates by Gender, California, 2021</v>
      </c>
    </row>
    <row r="5" spans="1:1" x14ac:dyDescent="0.25">
      <c r="A5" s="2" t="str">
        <f>'Table PS-3'!$A$1&amp;'Table PS-3'!$A$2</f>
        <v>Table PS-3.  Primary and Secondary Syphilis, Cases and Incidence Rates by Gender, Race/Ethnicity, and Age Group, California, 2021</v>
      </c>
    </row>
    <row r="6" spans="1:1" x14ac:dyDescent="0.25">
      <c r="A6" s="2" t="str">
        <f>'Table PS-4'!$A$1&amp;'Table PS-4'!$A$2</f>
        <v>Table PS-4.  Primary and Secondary Syphilis, Cases and Incidence Rates for Females, California Counties and Selected City Health Jurisdictions, 2017–2021</v>
      </c>
    </row>
    <row r="7" spans="1:1" x14ac:dyDescent="0.25">
      <c r="A7" s="2" t="str">
        <f>'Table PS-5'!$A$1&amp;'Table PS-5'!$A$2</f>
        <v>Table PS-5.  Primary and Secondary Syphilis, Cases and Incidence Rates for Males, California Counties and Selected City Health Jurisdictions, 2017–2021</v>
      </c>
    </row>
    <row r="8" spans="1:1" x14ac:dyDescent="0.25">
      <c r="A8" s="2" t="str">
        <f>'Table PS-6'!$A$1</f>
        <v>Table PS-6.  Primary and Secondary Syphilis, Cases and Incidence Rates by Gender and Age Group, California, 2017–2021</v>
      </c>
    </row>
    <row r="9" spans="1:1" x14ac:dyDescent="0.25">
      <c r="A9" s="75" t="str">
        <f>'Table PS-7'!$A$1</f>
        <v>Table PS-7.  Primary and Secondary Syphilis, Cases and Incidence Rates by Gender and Race/Ethnicity, California, 2017–2021</v>
      </c>
    </row>
    <row r="10" spans="1:1" x14ac:dyDescent="0.25">
      <c r="A10" s="2" t="str">
        <f>'Table PS-8'!$A$1&amp;'Table PS-8'!$A$2</f>
        <v>Table PS-8.  Primary and Secondary Syphilis, Cases and Incidence Rates for Females Ages 15–44, California Counties and Selected City Health Jurisdictions, 2017–2021</v>
      </c>
    </row>
    <row r="11" spans="1:1" x14ac:dyDescent="0.25">
      <c r="A11" s="75" t="str">
        <f>'Table PS-9'!$A$1&amp;'Table PS-9'!$A$2</f>
        <v>Table PS-9.  Primary and Secondary Syphilis, Cases and Percentages among Female Gender Identity, by Sexual Orientation, California, 2021</v>
      </c>
    </row>
    <row r="12" spans="1:1" x14ac:dyDescent="0.25">
      <c r="A12" s="75" t="str">
        <f>'Table PS-10'!$A$1&amp;'Table PS-10'!$A$2</f>
        <v>Table PS-10.  Primary and Secondary Syphilis, Cases and Percentages among Male Gender Identity, by Sexual Orientation, California, 2021</v>
      </c>
    </row>
    <row r="13" spans="1:1" x14ac:dyDescent="0.25">
      <c r="A13" s="75" t="str">
        <f>'Table PS-11'!$A$1&amp;'Table PS-11'!$A$2</f>
        <v>Table PS-11.  Primary and Secondary Syphilis, Cases and Percentages among Genderqueer or Non-Binary Gender Identity, by Sexual Orientation, California, 2021</v>
      </c>
    </row>
    <row r="14" spans="1:1" x14ac:dyDescent="0.25">
      <c r="A14" s="75" t="str">
        <f>'Table PS-12'!$A$1&amp;'Table PS-12'!$A$2</f>
        <v>Table PS-12.  Primary and Secondary Syphilis, Cases and Percentages among Transgender Female Gender Identity, by Sexual Orientation, California, 2021</v>
      </c>
    </row>
    <row r="15" spans="1:1" x14ac:dyDescent="0.25">
      <c r="A15" s="75" t="str">
        <f>'Table PS-13'!$A$1&amp;'Table PS-13'!$A$2</f>
        <v>Table PS-13.  Primary and Secondary Syphilis, Cases and Percentages among Transgender Male Gender Identity, by Sexual Orientation, California, 2021</v>
      </c>
    </row>
    <row r="16" spans="1:1" x14ac:dyDescent="0.25">
      <c r="A16" s="75" t="str">
        <f>'Table PS-14'!$A$1&amp;'Table PS-14'!$A$2</f>
        <v>Table PS-14.  Primary and Secondary Syphilis, Cases and Percentages among Unknown Gender Identity, by Sexual Orientation, California, 2021</v>
      </c>
    </row>
    <row r="17" spans="1:1" ht="30" customHeight="1" x14ac:dyDescent="0.3">
      <c r="A17" s="68" t="s">
        <v>2</v>
      </c>
    </row>
    <row r="18" spans="1:1" x14ac:dyDescent="0.25">
      <c r="A18" s="75" t="str">
        <f>'Table EnPnS-1'!$A$1&amp;'Table EnPnS-1'!$A$2</f>
        <v>Table EnPnS-1.  Early non-primary non-secondary Syphilis, Cases and Incidence Rates, California Counties and Selected City Health Jurisdictions, 2017–2021</v>
      </c>
    </row>
    <row r="19" spans="1:1" x14ac:dyDescent="0.25">
      <c r="A19" s="75" t="str">
        <f>'Table EnPnS-2'!$A$1&amp;'Table EnPnS-2'!$A$2</f>
        <v>Table EnPnS-2.  Early non-primary non-secondary Syphilis, Cases and Incidence Rates by Gender, California, 2021</v>
      </c>
    </row>
    <row r="20" spans="1:1" x14ac:dyDescent="0.25">
      <c r="A20" s="75" t="str">
        <f>'Table EnPnS-3'!$A$1&amp;'Table EnPnS-3'!$A$2</f>
        <v>Table EnPnS-3.  Early non-primary non-secondary Syphilis, Cases and Incidence Rates by Gender, Race/Ethnicity, and Age Group, California, 2021</v>
      </c>
    </row>
    <row r="21" spans="1:1" x14ac:dyDescent="0.25">
      <c r="A21" s="75" t="str">
        <f>'Table EnPnS-4'!$A$1&amp;'Table EnPnS-4'!$A$2</f>
        <v>Table EnPnS-4.  Early non-primary non-secondary Syphilis, Cases and Incidence Rates for Females, California Counties and Selected City Health Jurisdictions, 2017–2021</v>
      </c>
    </row>
    <row r="22" spans="1:1" x14ac:dyDescent="0.25">
      <c r="A22" s="75" t="str">
        <f>'Table EnPnS-5'!$A$1&amp;'Table EnPnS-5'!$A$2</f>
        <v>Table EnPnS-5.  Early non-primary non-secondary Syphilis, Cases and Incidence Rates for Males, California Counties and Selected City Health Jurisdictions, 2017–2021</v>
      </c>
    </row>
    <row r="23" spans="1:1" x14ac:dyDescent="0.25">
      <c r="A23" s="75" t="str">
        <f>'Table EnPnS-6'!$A$1</f>
        <v>Table EnPnS-6.  Early non-primary non-secondary Syphilis, Cases and Incidence Rates by Gender and Age Group, California, 2017–2021</v>
      </c>
    </row>
    <row r="24" spans="1:1" x14ac:dyDescent="0.25">
      <c r="A24" s="75" t="str">
        <f>'Table EnPnS-7'!$A$1</f>
        <v>Table EnPnS-7.  Early non-primary non-secondary Syphilis, Cases and Incidence Rates by Gender and Race/Ethnicity, California, 2017–2021</v>
      </c>
    </row>
    <row r="25" spans="1:1" x14ac:dyDescent="0.25">
      <c r="A25" s="75" t="str">
        <f>'Table EnPnS-8'!$A$1&amp;'Table EnPnS-8'!$A$2</f>
        <v>Table EnPnS-8.  Early non-primary non-secondary Syphilis, Cases and Incidence Rates for Females Ages 15–44, California Counties and Selected City Health Jurisdictions, 2017–2021</v>
      </c>
    </row>
    <row r="26" spans="1:1" x14ac:dyDescent="0.25">
      <c r="A26" s="75" t="str">
        <f>'Table EnPnS-9'!$A$1&amp;'Table EnPnS-9'!$A$2</f>
        <v>Table EnPnS-9.  Early non-primary non-secondary Syphilis, Cases and Percentages among Female Gender Identity, by Sexual Orientation, California, 2021</v>
      </c>
    </row>
    <row r="27" spans="1:1" x14ac:dyDescent="0.25">
      <c r="A27" s="75" t="str">
        <f>'Table EnPnS-10'!$A$1&amp;'Table EnPnS-10'!$A$2</f>
        <v>Table EnPnS-10.  Early non-primary non-secondary Syphilis, Cases and Percentages among Male Gender Identity, by Sexual Orientation, California, 2021</v>
      </c>
    </row>
    <row r="28" spans="1:1" x14ac:dyDescent="0.25">
      <c r="A28" s="75" t="str">
        <f>'Table EnPnS-11'!$A$1&amp;'Table EnPnS-11'!$A$2</f>
        <v>Table EnPnS-11.  Early non-primary non-secondary Syphilis, Cases and Percentages among Genderqueer or Non-Binary Gender Identity, by Sexual Orientation, California, 2021</v>
      </c>
    </row>
    <row r="29" spans="1:1" x14ac:dyDescent="0.25">
      <c r="A29" s="75" t="str">
        <f>'Table EnPnS-12'!$A$1&amp;'Table EnPnS-12'!$A$2</f>
        <v>Table EnPnS-12.  Early non-primary non-secondary Syphilis, Cases and Percentages among Transgender Female Gender Identity, by Sexual Orientation, California, 2021</v>
      </c>
    </row>
    <row r="30" spans="1:1" x14ac:dyDescent="0.25">
      <c r="A30" s="75" t="str">
        <f>'Table EnPnS-13'!$A$1&amp;'Table EnPnS-13'!$A$2</f>
        <v>Table EnPnS-13.  Early non-primary non-secondary Syphilis, Cases and Percentages among Transgender Male Gender Identity, by Sexual Orientation, California, 2021</v>
      </c>
    </row>
    <row r="31" spans="1:1" x14ac:dyDescent="0.25">
      <c r="A31" s="75" t="str">
        <f>'Table EnPnS-14'!$A$1&amp;'Table EnPnS-14'!$A$2</f>
        <v>Table EnPnS-14.  Early non-primary non-secondary Syphilis, Cases and Percentages among Unknown Gender Identity, by Sexual Orientation, California, 2021</v>
      </c>
    </row>
    <row r="32" spans="1:1" ht="30" customHeight="1" x14ac:dyDescent="0.3">
      <c r="A32" s="68" t="s">
        <v>3</v>
      </c>
    </row>
    <row r="33" spans="1:1" x14ac:dyDescent="0.25">
      <c r="A33" s="75" t="str">
        <f>"Table TES-1.  Total Early Syphilis, Cases and Incidence Rates, California Counties and Selected City Health "&amp;'Table TES-1'!$A$2</f>
        <v>Table TES-1.  Total Early Syphilis, Cases and Incidence Rates, California Counties and Selected City Health Jurisdictions, 2017–2021</v>
      </c>
    </row>
    <row r="34" spans="1:1" x14ac:dyDescent="0.25">
      <c r="A34" s="75" t="str">
        <f>"Table TES-2.  Total Early Syphilis, Cases and Incidence Rates by Gender, "&amp;'Table TES-2'!$A$2</f>
        <v>Table TES-2.  Total Early Syphilis, Cases and Incidence Rates by Gender, California, 2021</v>
      </c>
    </row>
    <row r="35" spans="1:1" x14ac:dyDescent="0.25">
      <c r="A35" s="75" t="str">
        <f>"Table TES-3.  Total Early Syphilis, Cases and Incidence Rates by Gender, Race/Ethnicity, and Age Group, "&amp;'Table TES-3'!$A$2</f>
        <v>Table TES-3.  Total Early Syphilis, Cases and Incidence Rates by Gender, Race/Ethnicity, and Age Group, California, 2021</v>
      </c>
    </row>
    <row r="36" spans="1:1" x14ac:dyDescent="0.25">
      <c r="A36" s="75" t="str">
        <f>"Table TES-4.  Total Early Syphilis, Cases and Incidence Rates for Females, California Counties and Selected "&amp;'Table TES-4'!$A$2</f>
        <v>Table TES-4.  Total Early Syphilis, Cases and Incidence Rates for Females, California Counties and Selected City Health Jurisdictions, 2017–2021</v>
      </c>
    </row>
    <row r="37" spans="1:1" x14ac:dyDescent="0.25">
      <c r="A37" s="75" t="str">
        <f>"Table TES-5.  Total Early Syphilis, Cases and Incidence Rates for Males, California Counties and Selected "&amp;'Table TES-5'!$A$2</f>
        <v>Table TES-5.  Total Early Syphilis, Cases and Incidence Rates for Males, California Counties and Selected City Health Jurisdictions, 2017–2021</v>
      </c>
    </row>
    <row r="38" spans="1:1" x14ac:dyDescent="0.25">
      <c r="A38" s="75" t="str">
        <f>"Table TES-6.  Total Early Syphilis, Cases and Incidence Rates by Gender and Age Group, "&amp;'Table TES-6'!$A$2</f>
        <v>Table TES-6.  Total Early Syphilis, Cases and Incidence Rates by Gender and Age Group, California, 2017–2021</v>
      </c>
    </row>
    <row r="39" spans="1:1" x14ac:dyDescent="0.25">
      <c r="A39" s="75" t="str">
        <f>'Table TES-7'!$A$1</f>
        <v>Table TES-7.  Total Early Syphilis*, Cases and Incidence Rates by Gender and Race/Ethnicity, California, 2017–2021</v>
      </c>
    </row>
    <row r="40" spans="1:1" x14ac:dyDescent="0.25">
      <c r="A40" s="75" t="str">
        <f>"Table TES-8.  Total Early Syphilis, Cases and Incidence Rates for Females Ages 15–44, California Counties "&amp;'Table TES-8'!$A$2</f>
        <v>Table TES-8.  Total Early Syphilis, Cases and Incidence Rates for Females Ages 15–44, California Counties and Selected City Health Jurisdictions, 2017–2021</v>
      </c>
    </row>
    <row r="41" spans="1:1" x14ac:dyDescent="0.25">
      <c r="A41" s="75" t="str">
        <f>"Table TES-9.  Total Early Syphilis, Cases and Percentages among "&amp;'Table TES-9'!$A$2</f>
        <v>Table TES-9.  Total Early Syphilis, Cases and Percentages among Female Gender Identity, by Sexual Orientation, California, 2021</v>
      </c>
    </row>
    <row r="42" spans="1:1" x14ac:dyDescent="0.25">
      <c r="A42" s="75" t="str">
        <f>"Table TES-10.  Total Early Syphilis, Cases and Percentages among "&amp;'Table TES-10'!$A$2</f>
        <v>Table TES-10.  Total Early Syphilis, Cases and Percentages among Male Gender Identity, by Sexual Orientation, California, 2021</v>
      </c>
    </row>
    <row r="43" spans="1:1" x14ac:dyDescent="0.25">
      <c r="A43" s="75" t="str">
        <f>"Table TES-11.  Total Early Syphilis, Cases and Percentages among Genderqueer "&amp;'Table TES-11'!$A$2</f>
        <v>Table TES-11.  Total Early Syphilis, Cases and Percentages among Genderqueer or Non-Binary Gender Identity, by Sexual Orientation, California, 2021</v>
      </c>
    </row>
    <row r="44" spans="1:1" x14ac:dyDescent="0.25">
      <c r="A44" s="75" t="str">
        <f>"Table TES-12.  Total Early Syphilis, Cases and Percentages among "&amp;'Table TES-12'!$A$2</f>
        <v>Table TES-12.  Total Early Syphilis, Cases and Percentages among Transgender Female Gender Identity, by Sexual Orientation, California, 2021</v>
      </c>
    </row>
    <row r="45" spans="1:1" x14ac:dyDescent="0.25">
      <c r="A45" s="75" t="str">
        <f>"Table TES-13.  Total Early Syphilis, Cases and Percentages among "&amp;'Table TES-13'!$A$2</f>
        <v>Table TES-13.  Total Early Syphilis, Cases and Percentages among Transgender Male Gender Identity, by Sexual Orientation, California, 2021</v>
      </c>
    </row>
    <row r="46" spans="1:1" x14ac:dyDescent="0.25">
      <c r="A46" s="75" t="str">
        <f>"Table TES-14.  Total Early Syphilis, Cases and Percentages among "&amp;'Table TES-14'!$A$2</f>
        <v>Table TES-14.  Total Early Syphilis, Cases and Percentages among Unknown Gender Identity, by Sexual Orientation, California, 2021</v>
      </c>
    </row>
    <row r="47" spans="1:1" ht="30" customHeight="1" x14ac:dyDescent="0.3">
      <c r="A47" s="68" t="s">
        <v>4</v>
      </c>
    </row>
    <row r="48" spans="1:1" x14ac:dyDescent="0.25">
      <c r="A48" s="75" t="str">
        <f>'Table UDLS-1'!$A$1&amp;'Table UDLS-1'!$A$2</f>
        <v>Table UDLS-1.  Unknown Duration or Late Syphilis, Cases and Incidence Rates, California Counties and Selected City Health Jurisdictions, 2017–2021</v>
      </c>
    </row>
    <row r="49" spans="1:1" x14ac:dyDescent="0.25">
      <c r="A49" s="75" t="str">
        <f>'Table UDLS-2'!$A$1&amp;'Table UDLS-2'!$A$2</f>
        <v>Table UDLS-2.  Unknown Duration or Late Syphilis, Cases and Incidence Rates by Gender, California, 2021</v>
      </c>
    </row>
    <row r="50" spans="1:1" x14ac:dyDescent="0.25">
      <c r="A50" s="75" t="str">
        <f>'Table UDLS-3'!$A$1&amp;'Table UDLS-3'!$A$2</f>
        <v>Table UDLS-3.  Unknown Duration or Late Syphilis, Cases and Incidence Rates for Females, California Counties and Selected City Health Jurisdictions, 2017–2021</v>
      </c>
    </row>
    <row r="51" spans="1:1" x14ac:dyDescent="0.25">
      <c r="A51" s="75" t="str">
        <f>'Table UDLS-4'!$A$1&amp;'Table UDLS-4'!$A$2</f>
        <v>Table UDLS-4.  Unknown Duration or Late Syphilis, Cases and Incidence Rates for Males, California Counties and Selected City Health Jurisdictions, 2017–2021</v>
      </c>
    </row>
    <row r="52" spans="1:1" x14ac:dyDescent="0.25">
      <c r="A52" s="75" t="str">
        <f>'Table UDLS-5'!$A$1&amp;'Table UDLS-5'!$A$2</f>
        <v>Table UDLS-5.  Unknown Duration or Late Syphilis, Cases and Incidence Rates for Females Ages 15–44, California Counties and Selected City Health Jurisdictions, 2017–2021</v>
      </c>
    </row>
    <row r="53" spans="1:1" x14ac:dyDescent="0.25">
      <c r="A53" s="75" t="str">
        <f>'Table UDLS-6'!$A$1</f>
        <v>Table UDLS-6.  Unknown Duration or Late Syphilis, Cases and Percentages by Gender Identity, California, 2021</v>
      </c>
    </row>
    <row r="54" spans="1:1" x14ac:dyDescent="0.25">
      <c r="A54" s="75" t="str">
        <f>'Table UDLS-7'!$A$1</f>
        <v>Table UDLS-7.  Unknown Duration or Late Syphilis, Cases and Percentages by Sexual Orientation, California, 2021</v>
      </c>
    </row>
    <row r="55" spans="1:1" ht="30" customHeight="1" x14ac:dyDescent="0.3">
      <c r="A55" s="68" t="s">
        <v>5</v>
      </c>
    </row>
    <row r="56" spans="1:1" x14ac:dyDescent="0.25">
      <c r="A56" s="75" t="str">
        <f>'Table CS-1'!$A$1&amp;'Table CS-1'!$A$2</f>
        <v>Table CS-1.  Congenital Syphilis by Year of Birth, Cases and Incidence Rates, California Counties and Selected City Health Jurisdictions, 2017–2021</v>
      </c>
    </row>
    <row r="57" spans="1:1" x14ac:dyDescent="0.25">
      <c r="A57" s="75" t="str">
        <f>'Table CS-2'!$A$1&amp;'Table CS-2'!$A$2</f>
        <v>Table CS-2.  Congenital Syphilis by Year of Birth, Cases and Incidence Rates by Race/Ethnicity of Birthing Parent, California, 2012–2021</v>
      </c>
    </row>
    <row r="58" spans="1:1" x14ac:dyDescent="0.25">
      <c r="A58" s="75" t="str">
        <f>'Table CS-3'!$A$1</f>
        <v>Table CS-3.  Congenital Syphilis by Year of Birth, Cases by Classification, California, 2012-2021</v>
      </c>
    </row>
    <row r="59" spans="1:1" x14ac:dyDescent="0.25">
      <c r="A59" s="75" t="str">
        <f>'Table CS-4'!$A$1</f>
        <v>Table CS-4.  Congenital Syphilis, Cases and Percentages by Gender Identity, California, 2021</v>
      </c>
    </row>
  </sheetData>
  <sheetProtection algorithmName="SHA-512" hashValue="rXu5OEoF6OtETLIVdiVcUv4flsd0SPWfYuaQkDyB+KGAM7RkaC5dNS786k0x81QZrj4GuE4Z3CTnDBkvft02uQ==" saltValue="S449EgyFG5RuqA5kQuPbvg==" spinCount="100000" sheet="1" objects="1" scenarios="1"/>
  <hyperlinks>
    <hyperlink ref="A3" location="'Table PS-1'!A1" display="'Table PS-1'!A1" xr:uid="{DB67A21A-8F51-4788-97F2-65C4FD60B677}"/>
    <hyperlink ref="A4" location="'Table PS-2'!A1" display="'Table PS-2'!A1" xr:uid="{218513A1-08BA-4FC7-95B0-6E330F761087}"/>
    <hyperlink ref="A5" location="'Table PS-3'!A1" display="'Table PS-3'!A1" xr:uid="{5AE4F7A0-6573-457D-8418-CE05AEF0B3A1}"/>
    <hyperlink ref="A6" location="'Table PS-4'!A1" display="'Table PS-4'!A1" xr:uid="{69AAF6FD-57AA-4ED7-9671-0B8B2A7624DF}"/>
    <hyperlink ref="A7" location="'Table PS-5'!A1" display="'Table PS-5'!A1" xr:uid="{5565AC4E-34BB-4EF1-A333-AD3A0CA64CDA}"/>
    <hyperlink ref="A8" location="'Table PS-6'!A1" display="'Table PS-6'!A1" xr:uid="{AD9CCC6D-3153-41E6-90CC-70B701CDE4D1}"/>
    <hyperlink ref="A10" location="'Table PS-8'!A1" display="'Table PS-8'!A1" xr:uid="{C25B5048-48CA-4988-A4D9-0937DA6202A8}"/>
    <hyperlink ref="A18" location="'Table EnPnS-1'!A1" display="'Table EnPnS-1'!A1" xr:uid="{C3AC9797-45C8-4777-B4E7-A878A106A62B}"/>
    <hyperlink ref="A19" location="'Table EnPnS-2'!A1" display="'Table EnPnS-2'!A1" xr:uid="{27D9D7FF-933E-4CD5-B99C-8BA14877DA2E}"/>
    <hyperlink ref="A20" location="'Table EnPnS-3'!A1" display="'Table EnPnS-3'!A1" xr:uid="{67733492-50C8-4F10-B4C3-06ADF272B269}"/>
    <hyperlink ref="A21" location="'Table EnPnS-4'!A1" display="'Table EnPnS-4'!A1" xr:uid="{53282675-A96D-48A6-9A0A-DCDCCE4E27FB}"/>
    <hyperlink ref="A22" location="'Table EnPnS-5'!A1" display="'Table EnPnS-5'!A1" xr:uid="{4A8C056B-1F7A-48EF-A853-2C5B469AB6B1}"/>
    <hyperlink ref="A23" location="'Table EnPnS-6'!A1" display="'Table EnPnS-6'!A1" xr:uid="{4CECC728-68DF-481B-B0CA-3C54CC07C014}"/>
    <hyperlink ref="A25" location="'Table EnPnS-8'!A1" display="'Table EnPnS-8'!A1" xr:uid="{AFB8B83B-27D6-472D-90B9-8ADE0AD7647E}"/>
    <hyperlink ref="A33" location="'Table TES-1'!A1" display="'Table TES-1'!A1" xr:uid="{563998CB-EC08-40F0-810A-FB0447A484D9}"/>
    <hyperlink ref="A34" location="'Table TES-2'!A1" display="'Table TES-2'!A1" xr:uid="{9E674EF5-2642-4406-8CC9-DB62B32561AB}"/>
    <hyperlink ref="A35" location="'Table TES-3'!A1" display="'Table TES-3'!A1" xr:uid="{EB35AD19-54C4-4577-BF11-F109332B9A2D}"/>
    <hyperlink ref="A36" location="'Table TES-4'!A1" display="'Table TES-4'!A1" xr:uid="{2D9506F3-7F43-49D0-9BC5-8C137D832594}"/>
    <hyperlink ref="A37" location="'Table TES-5'!A1" display="'Table TES-5'!A1" xr:uid="{9E486638-4DD5-474E-B453-336E32F8EDEC}"/>
    <hyperlink ref="A38" location="'Table TES-6'!A1" display="'Table TES-6'!A1" xr:uid="{E0868D6D-06DC-45EF-9110-4C2C35E1746E}"/>
    <hyperlink ref="A40" location="'Table TES-8'!A1" display="'Table TES-8'!A1" xr:uid="{5121D396-23FB-4519-AFB8-8437DE4BEBDE}"/>
    <hyperlink ref="A48" location="'Table UDLS-1'!A1" display="'Table UDLS-1'!A1" xr:uid="{7F4BB0F0-CBDB-4BAF-B7B0-9BEEFCEECE42}"/>
    <hyperlink ref="A49" location="'Table UDLS-2'!A1" display="'Table UDLS-2'!A1" xr:uid="{05F6252A-E82F-4FC5-9C4A-C2A7493199DA}"/>
    <hyperlink ref="A50" location="'Table UDLS-3'!A1" display="'Table UDLS-3'!A1" xr:uid="{A861316D-75AD-47CC-8841-F9E8A36046F0}"/>
    <hyperlink ref="A51" location="'Table UDLS-4'!A1" display="'Table UDLS-4'!A1" xr:uid="{FEB09260-61DF-43A7-BD90-394149428174}"/>
    <hyperlink ref="A52" location="'Table UDLS-5'!A1" display="'Table UDLS-5'!A1" xr:uid="{27ACEF3C-3C7E-4AC3-B7DB-0FA370D5270E}"/>
    <hyperlink ref="A56" location="'Table CS-1'!A1" display="'Table CS-1'!A1" xr:uid="{3C63F0BF-4CAC-4553-9126-8B40ACAAD364}"/>
    <hyperlink ref="A57" location="'Table CS-2'!A1" display="'Table CS-2'!A1" xr:uid="{AC660965-D58E-4D19-81DC-526B846DC849}"/>
    <hyperlink ref="A58" location="'Table CS-3'!A1" display="'Table CS-3'!A1" xr:uid="{04E2CD4A-A357-49B7-A904-116AD04AD044}"/>
    <hyperlink ref="A53" location="'Table UDLS-6'!A1" display="'Table UDLS-6'!A1" xr:uid="{A52523B4-B1AF-4B35-BC07-6040B49A0098}"/>
    <hyperlink ref="A54" location="'Table UDLS-7'!A1" display="'Table UDLS-7'!A1" xr:uid="{9AA071EC-EAA5-42EF-9D6A-D56F298BC118}"/>
    <hyperlink ref="A59" location="'Table CS-4'!A1" display="'Table CS-4'!A1" xr:uid="{9AD7683C-3727-4289-963C-B6E0E64A5FB3}"/>
    <hyperlink ref="A11" location="'Table PS-9'!A1" display="'Table PS-9'!A1" xr:uid="{CACB918C-E67B-488D-858D-864A206B773C}"/>
    <hyperlink ref="A9" location="'Table PS-7'!A1" display="'Table PS-7'!A1" xr:uid="{3A257AA9-4A50-4BC1-B90B-FCEDB38F0DBD}"/>
    <hyperlink ref="A24" location="'Table EnPnS-7'!A1" display="'Table EnPnS-7'!A1" xr:uid="{AC599879-E674-473E-BED6-5BC149463936}"/>
    <hyperlink ref="A39" location="'Table TES-7'!A1" display="'Table TES-7'!A1" xr:uid="{DCF80B78-9853-4A25-8ADE-C222A615C845}"/>
    <hyperlink ref="A26" location="'Table EnPnS-9'!A1" display="'Table EnPnS-9'!A1" xr:uid="{29C9C565-636A-4E40-B0B9-27F038A9889D}"/>
    <hyperlink ref="A27" location="'Table EnPnS-10'!A1" display="'Table EnPnS-10'!A1" xr:uid="{47891434-A204-4353-AEFA-0C6F3DB1BB0A}"/>
    <hyperlink ref="A29" location="'Table EnPnS-12'!A1" display="'Table EnPnS-12'!A1" xr:uid="{859F9208-D69E-4F6D-9411-82399E7F4185}"/>
    <hyperlink ref="A30" location="'Table EnPnS-13'!A1" display="'Table EnPnS-13'!A1" xr:uid="{E7686F5E-AD65-4501-8E92-A4DEB2F93112}"/>
    <hyperlink ref="A31" location="'Table EnPnS-14'!A1" display="'Table EnPnS-14'!A1" xr:uid="{7D69D9D9-75F8-48F6-9C8D-EE15B9E599F1}"/>
    <hyperlink ref="A28" location="'Table EnPnS-11'!A1" display="'Table EnPnS-11'!A1" xr:uid="{63E8F0FE-0508-44C7-8E6A-64E8B32023FA}"/>
    <hyperlink ref="A41" location="'Table TES-9'!A1" display="'Table TES-9'!A1" xr:uid="{89BC39A3-C6D8-424D-8787-320D855D0BC1}"/>
    <hyperlink ref="A42" location="'Table TES-10'!A1" display="'Table TES-10'!A1" xr:uid="{2F79E519-81F1-443C-8775-F6F174FF6F6A}"/>
    <hyperlink ref="A43" location="'Table TES-11'!A1" display="'Table TES-11'!A1" xr:uid="{6EB7B4EC-7441-4754-96AC-394F9B073118}"/>
    <hyperlink ref="A44" location="'Table TES-12'!A1" display="'Table TES-12'!A1" xr:uid="{12C56424-27AE-4F14-BE2E-8F189146B6A2}"/>
    <hyperlink ref="A45" location="'Table TES-13'!A1" display="'Table TES-13'!A1" xr:uid="{9297ECDD-E7BE-4269-A75E-C43F20DEBF2E}"/>
    <hyperlink ref="A46" location="'Table TES-14'!A1" display="'Table TES-14'!A1" xr:uid="{16D4598C-4041-433C-964B-6E3093B5C32D}"/>
    <hyperlink ref="A12" location="'Table PS-10'!A1" display="'Table PS-10'!A1" xr:uid="{81E59896-59AD-4DE0-BEDC-5E2D57E96F0C}"/>
    <hyperlink ref="A13" location="'Table PS-11'!A1" display="'Table PS-11'!A1" xr:uid="{3F3DF157-F208-4E2C-9271-DA8AA0FB6A7D}"/>
    <hyperlink ref="A14" location="'Table PS-12'!A1" display="'Table PS-12'!A1" xr:uid="{8DC265AA-F860-4044-AA31-E5DD8568F7D7}"/>
    <hyperlink ref="A15" location="'Table PS-13'!A1" display="'Table PS-13'!A1" xr:uid="{737B635F-90D5-4E44-B4A9-71E5E21E5522}"/>
    <hyperlink ref="A16" location="'Table PS-14'!A1" display="'Table PS-14'!A1" xr:uid="{D326ABFE-718B-4772-9A39-E0CF7D2948B1}"/>
  </hyperlinks>
  <pageMargins left="0.7" right="0.7" top="0.75" bottom="0.75" header="0.3" footer="0.3"/>
  <pageSetup scale="58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E997B8-8090-48C0-9D06-D1947EC9BBF4}">
  <sheetPr codeName="Sheet73">
    <pageSetUpPr fitToPage="1"/>
  </sheetPr>
  <dimension ref="A1:C11"/>
  <sheetViews>
    <sheetView workbookViewId="0"/>
  </sheetViews>
  <sheetFormatPr defaultRowHeight="15" x14ac:dyDescent="0.25"/>
  <cols>
    <col min="1" max="1" width="37.7109375" customWidth="1"/>
    <col min="2" max="2" width="12.85546875" customWidth="1"/>
    <col min="3" max="3" width="13.85546875" customWidth="1"/>
  </cols>
  <sheetData>
    <row r="1" spans="1:3" ht="21" x14ac:dyDescent="0.35">
      <c r="A1" s="84" t="s">
        <v>246</v>
      </c>
    </row>
    <row r="2" spans="1:3" ht="21.75" thickBot="1" x14ac:dyDescent="0.4">
      <c r="A2" s="84" t="s">
        <v>247</v>
      </c>
    </row>
    <row r="3" spans="1:3" ht="18" thickBot="1" x14ac:dyDescent="0.3">
      <c r="A3" s="95" t="s">
        <v>248</v>
      </c>
      <c r="B3" s="238" t="s">
        <v>191</v>
      </c>
      <c r="C3" s="97" t="s">
        <v>192</v>
      </c>
    </row>
    <row r="4" spans="1:3" ht="15.75" x14ac:dyDescent="0.25">
      <c r="A4" s="302" t="s">
        <v>105</v>
      </c>
      <c r="B4" s="305">
        <v>1973</v>
      </c>
      <c r="C4" s="306">
        <v>100</v>
      </c>
    </row>
    <row r="5" spans="1:3" ht="15.75" x14ac:dyDescent="0.25">
      <c r="A5" s="242" t="s">
        <v>249</v>
      </c>
      <c r="B5" s="240">
        <v>21</v>
      </c>
      <c r="C5" s="99">
        <v>1.0643689812468322</v>
      </c>
    </row>
    <row r="6" spans="1:3" ht="15.75" x14ac:dyDescent="0.25">
      <c r="A6" s="295" t="s">
        <v>250</v>
      </c>
      <c r="B6" s="298">
        <v>5</v>
      </c>
      <c r="C6" s="299">
        <v>0.25342118601115055</v>
      </c>
    </row>
    <row r="7" spans="1:3" ht="15.75" x14ac:dyDescent="0.25">
      <c r="A7" s="243" t="s">
        <v>251</v>
      </c>
      <c r="B7" s="240">
        <v>591</v>
      </c>
      <c r="C7" s="99">
        <v>29.954384186517995</v>
      </c>
    </row>
    <row r="8" spans="1:3" ht="15.75" x14ac:dyDescent="0.25">
      <c r="A8" s="295" t="s">
        <v>356</v>
      </c>
      <c r="B8" s="298">
        <v>3</v>
      </c>
      <c r="C8" s="299">
        <v>0.15205271160669032</v>
      </c>
    </row>
    <row r="9" spans="1:3" ht="16.5" thickBot="1" x14ac:dyDescent="0.3">
      <c r="A9" s="244" t="s">
        <v>198</v>
      </c>
      <c r="B9" s="241">
        <v>1353</v>
      </c>
      <c r="C9" s="101">
        <v>68.575772934617333</v>
      </c>
    </row>
    <row r="10" spans="1:3" ht="15.75" x14ac:dyDescent="0.25">
      <c r="A10" s="23" t="s">
        <v>89</v>
      </c>
    </row>
    <row r="11" spans="1:3" ht="15.75" x14ac:dyDescent="0.25">
      <c r="A11" s="65" t="s">
        <v>10</v>
      </c>
    </row>
  </sheetData>
  <sheetProtection algorithmName="SHA-512" hashValue="faUQevSxLj58D3SI+hm3blHd5kD8qgquO3vt2YpyqV4ADaMo3fPSdy/0thUOi0TWwwC7wwMJ8s3+emtdKJxXHw==" saltValue="TtUYmxiusByC6DjrVTguuw==" spinCount="100000" sheet="1" objects="1" scenarios="1"/>
  <hyperlinks>
    <hyperlink ref="A11" location="'Table of Contents'!A1" display="Click here to return to the Table of Contents" xr:uid="{65BABB17-AE62-4ABC-93D8-D93EC21A522E}"/>
  </hyperlinks>
  <pageMargins left="0.7" right="0.7" top="0.75" bottom="0.75" header="0.3" footer="0.3"/>
  <pageSetup scale="8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C65BA3-9CBC-4DB2-88E1-157D89DB53AC}">
  <sheetPr codeName="Sheet74">
    <pageSetUpPr fitToPage="1"/>
  </sheetPr>
  <dimension ref="A1:C11"/>
  <sheetViews>
    <sheetView workbookViewId="0"/>
  </sheetViews>
  <sheetFormatPr defaultRowHeight="15" x14ac:dyDescent="0.25"/>
  <cols>
    <col min="1" max="1" width="37.7109375" customWidth="1"/>
    <col min="2" max="2" width="12.85546875" customWidth="1"/>
    <col min="3" max="3" width="13.85546875" customWidth="1"/>
  </cols>
  <sheetData>
    <row r="1" spans="1:3" ht="21" x14ac:dyDescent="0.35">
      <c r="A1" s="84" t="s">
        <v>252</v>
      </c>
    </row>
    <row r="2" spans="1:3" ht="21.75" thickBot="1" x14ac:dyDescent="0.4">
      <c r="A2" s="84" t="s">
        <v>253</v>
      </c>
    </row>
    <row r="3" spans="1:3" ht="17.25" x14ac:dyDescent="0.25">
      <c r="A3" s="216" t="s">
        <v>248</v>
      </c>
      <c r="B3" s="272" t="s">
        <v>191</v>
      </c>
      <c r="C3" s="301" t="s">
        <v>192</v>
      </c>
    </row>
    <row r="4" spans="1:3" ht="15.75" x14ac:dyDescent="0.25">
      <c r="A4" s="302" t="s">
        <v>105</v>
      </c>
      <c r="B4" s="303">
        <v>6641</v>
      </c>
      <c r="C4" s="304">
        <v>100</v>
      </c>
    </row>
    <row r="5" spans="1:3" ht="15.75" x14ac:dyDescent="0.25">
      <c r="A5" s="242" t="s">
        <v>249</v>
      </c>
      <c r="B5" s="122">
        <v>210</v>
      </c>
      <c r="C5" s="236">
        <v>3.1621743713296189</v>
      </c>
    </row>
    <row r="6" spans="1:3" ht="15.75" x14ac:dyDescent="0.25">
      <c r="A6" s="295" t="s">
        <v>250</v>
      </c>
      <c r="B6" s="296">
        <v>1337</v>
      </c>
      <c r="C6" s="297">
        <v>20.132510164131908</v>
      </c>
    </row>
    <row r="7" spans="1:3" ht="15.75" x14ac:dyDescent="0.25">
      <c r="A7" s="243" t="s">
        <v>251</v>
      </c>
      <c r="B7" s="122">
        <v>775</v>
      </c>
      <c r="C7" s="236">
        <v>11.669929227525975</v>
      </c>
    </row>
    <row r="8" spans="1:3" ht="15.75" x14ac:dyDescent="0.25">
      <c r="A8" s="295" t="s">
        <v>356</v>
      </c>
      <c r="B8" s="296">
        <v>13</v>
      </c>
      <c r="C8" s="297">
        <v>0.19575365155850022</v>
      </c>
    </row>
    <row r="9" spans="1:3" ht="16.5" thickBot="1" x14ac:dyDescent="0.3">
      <c r="A9" s="244" t="s">
        <v>198</v>
      </c>
      <c r="B9" s="211">
        <v>4306</v>
      </c>
      <c r="C9" s="237">
        <v>64.839632585453998</v>
      </c>
    </row>
    <row r="10" spans="1:3" ht="15.75" x14ac:dyDescent="0.25">
      <c r="A10" s="23" t="s">
        <v>89</v>
      </c>
    </row>
    <row r="11" spans="1:3" ht="15.75" x14ac:dyDescent="0.25">
      <c r="A11" s="65" t="s">
        <v>10</v>
      </c>
    </row>
  </sheetData>
  <sheetProtection algorithmName="SHA-512" hashValue="YNgfzUXJ/++aG+sm0EAxZe6jpzMM3wI501skzw77TpHdO5tPXfp8pPjOoh2mEd5fzhyEt75i56bBVtiWP4QfUw==" saltValue="h6Zyiohr3M20HDG5S0zmQA==" spinCount="100000" sheet="1" objects="1" scenarios="1"/>
  <hyperlinks>
    <hyperlink ref="A11" location="'Table of Contents'!A1" display="Click here to return to the Table of Contents" xr:uid="{470F3FD9-DC96-431F-962F-933DEA029E4F}"/>
  </hyperlinks>
  <pageMargins left="0.7" right="0.7" top="0.75" bottom="0.75" header="0.3" footer="0.3"/>
  <pageSetup scale="89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A8C3BE-2F79-438B-A54F-DC3DF89CD26A}">
  <sheetPr codeName="Sheet75">
    <pageSetUpPr fitToPage="1"/>
  </sheetPr>
  <dimension ref="A1:C11"/>
  <sheetViews>
    <sheetView workbookViewId="0"/>
  </sheetViews>
  <sheetFormatPr defaultRowHeight="15" x14ac:dyDescent="0.25"/>
  <cols>
    <col min="1" max="1" width="37.7109375" customWidth="1"/>
    <col min="2" max="2" width="12.85546875" customWidth="1"/>
    <col min="3" max="3" width="13.85546875" customWidth="1"/>
  </cols>
  <sheetData>
    <row r="1" spans="1:3" ht="21" x14ac:dyDescent="0.35">
      <c r="A1" s="84" t="s">
        <v>254</v>
      </c>
    </row>
    <row r="2" spans="1:3" ht="21.75" thickBot="1" x14ac:dyDescent="0.4">
      <c r="A2" s="84" t="s">
        <v>255</v>
      </c>
    </row>
    <row r="3" spans="1:3" ht="18" thickBot="1" x14ac:dyDescent="0.3">
      <c r="A3" s="95" t="s">
        <v>248</v>
      </c>
      <c r="B3" s="210" t="s">
        <v>191</v>
      </c>
      <c r="C3" s="235" t="s">
        <v>192</v>
      </c>
    </row>
    <row r="4" spans="1:3" ht="15.75" x14ac:dyDescent="0.25">
      <c r="A4" s="302" t="s">
        <v>105</v>
      </c>
      <c r="B4" s="303">
        <v>9</v>
      </c>
      <c r="C4" s="304">
        <v>100</v>
      </c>
    </row>
    <row r="5" spans="1:3" ht="15.75" x14ac:dyDescent="0.25">
      <c r="A5" s="242" t="s">
        <v>249</v>
      </c>
      <c r="B5" s="122">
        <v>1</v>
      </c>
      <c r="C5" s="236">
        <v>11.111111111111111</v>
      </c>
    </row>
    <row r="6" spans="1:3" ht="15.75" x14ac:dyDescent="0.25">
      <c r="A6" s="295" t="s">
        <v>250</v>
      </c>
      <c r="B6" s="296">
        <v>4</v>
      </c>
      <c r="C6" s="297">
        <v>44.444444444444443</v>
      </c>
    </row>
    <row r="7" spans="1:3" ht="15.75" x14ac:dyDescent="0.25">
      <c r="A7" s="243" t="s">
        <v>251</v>
      </c>
      <c r="B7" s="122">
        <v>0</v>
      </c>
      <c r="C7" s="236">
        <v>0</v>
      </c>
    </row>
    <row r="8" spans="1:3" ht="15.75" x14ac:dyDescent="0.25">
      <c r="A8" s="295" t="s">
        <v>356</v>
      </c>
      <c r="B8" s="296">
        <v>0</v>
      </c>
      <c r="C8" s="297">
        <v>0</v>
      </c>
    </row>
    <row r="9" spans="1:3" ht="16.5" thickBot="1" x14ac:dyDescent="0.3">
      <c r="A9" s="244" t="s">
        <v>198</v>
      </c>
      <c r="B9" s="211">
        <v>4</v>
      </c>
      <c r="C9" s="237">
        <v>44.444444444444443</v>
      </c>
    </row>
    <row r="10" spans="1:3" ht="15.75" x14ac:dyDescent="0.25">
      <c r="A10" s="23" t="s">
        <v>89</v>
      </c>
    </row>
    <row r="11" spans="1:3" ht="15.75" x14ac:dyDescent="0.25">
      <c r="A11" s="65" t="s">
        <v>10</v>
      </c>
    </row>
  </sheetData>
  <sheetProtection algorithmName="SHA-512" hashValue="nwis6ZxJjaNK2V99S0jBh24wQbRAlcbUKZhk6/1bUWfDeXWtpjI1oDZK/S+GONwmHBoZKaboFA1Jmk45R7Mghw==" saltValue="tsoM8ZCFuLZPOEp2cBr0nQ==" spinCount="100000" sheet="1" objects="1" scenarios="1"/>
  <hyperlinks>
    <hyperlink ref="A11" location="'Table of Contents'!A1" display="Click here to return to the Table of Contents" xr:uid="{81953262-4B9F-405B-A76D-16151265BB84}"/>
  </hyperlinks>
  <pageMargins left="0.7" right="0.7" top="0.75" bottom="0.75" header="0.3" footer="0.3"/>
  <pageSetup scale="82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C498C8-E277-43BF-9364-8260BD17E1E7}">
  <sheetPr codeName="Sheet76">
    <pageSetUpPr fitToPage="1"/>
  </sheetPr>
  <dimension ref="A1:C11"/>
  <sheetViews>
    <sheetView workbookViewId="0"/>
  </sheetViews>
  <sheetFormatPr defaultRowHeight="15" x14ac:dyDescent="0.25"/>
  <cols>
    <col min="1" max="1" width="37.7109375" customWidth="1"/>
    <col min="2" max="2" width="12.85546875" customWidth="1"/>
    <col min="3" max="3" width="13.85546875" customWidth="1"/>
  </cols>
  <sheetData>
    <row r="1" spans="1:3" ht="21" x14ac:dyDescent="0.35">
      <c r="A1" s="84" t="s">
        <v>256</v>
      </c>
    </row>
    <row r="2" spans="1:3" ht="21.75" thickBot="1" x14ac:dyDescent="0.4">
      <c r="A2" s="84" t="s">
        <v>257</v>
      </c>
    </row>
    <row r="3" spans="1:3" ht="18" thickBot="1" x14ac:dyDescent="0.3">
      <c r="A3" s="95" t="s">
        <v>248</v>
      </c>
      <c r="B3" s="210" t="s">
        <v>191</v>
      </c>
      <c r="C3" s="235" t="s">
        <v>192</v>
      </c>
    </row>
    <row r="4" spans="1:3" ht="15.75" x14ac:dyDescent="0.25">
      <c r="A4" s="302" t="s">
        <v>105</v>
      </c>
      <c r="B4" s="303">
        <v>129</v>
      </c>
      <c r="C4" s="304">
        <v>100</v>
      </c>
    </row>
    <row r="5" spans="1:3" ht="15.75" x14ac:dyDescent="0.25">
      <c r="A5" s="242" t="s">
        <v>249</v>
      </c>
      <c r="B5" s="122">
        <v>2</v>
      </c>
      <c r="C5" s="236">
        <v>1.5503875968992249</v>
      </c>
    </row>
    <row r="6" spans="1:3" ht="15.75" x14ac:dyDescent="0.25">
      <c r="A6" s="295" t="s">
        <v>250</v>
      </c>
      <c r="B6" s="296">
        <v>22</v>
      </c>
      <c r="C6" s="297">
        <v>17.054263565891475</v>
      </c>
    </row>
    <row r="7" spans="1:3" ht="15.75" x14ac:dyDescent="0.25">
      <c r="A7" s="243" t="s">
        <v>251</v>
      </c>
      <c r="B7" s="122">
        <v>6</v>
      </c>
      <c r="C7" s="236">
        <v>4.6511627906976747</v>
      </c>
    </row>
    <row r="8" spans="1:3" ht="15.75" x14ac:dyDescent="0.25">
      <c r="A8" s="295" t="s">
        <v>356</v>
      </c>
      <c r="B8" s="296">
        <v>1</v>
      </c>
      <c r="C8" s="297">
        <v>0.77519379844961245</v>
      </c>
    </row>
    <row r="9" spans="1:3" ht="16.5" thickBot="1" x14ac:dyDescent="0.3">
      <c r="A9" s="244" t="s">
        <v>198</v>
      </c>
      <c r="B9" s="211">
        <v>98</v>
      </c>
      <c r="C9" s="237">
        <v>75.968992248062023</v>
      </c>
    </row>
    <row r="10" spans="1:3" ht="15.75" x14ac:dyDescent="0.25">
      <c r="A10" s="23" t="s">
        <v>89</v>
      </c>
    </row>
    <row r="11" spans="1:3" ht="15.75" x14ac:dyDescent="0.25">
      <c r="A11" s="65" t="s">
        <v>10</v>
      </c>
    </row>
  </sheetData>
  <sheetProtection algorithmName="SHA-512" hashValue="AJUnast8fUFv3bWTvmh01RmejHkNHtfdJAC6et5AxFp3Sr0cQYAAYmGtnDfb2gN5bnVsr0B2NF/iRLhVbeFBEg==" saltValue="Hjmx31YhxnZc2A+KvRFEMQ==" spinCount="100000" sheet="1" objects="1" scenarios="1"/>
  <hyperlinks>
    <hyperlink ref="A11" location="'Table of Contents'!A1" display="Click here to return to the Table of Contents" xr:uid="{3500CC34-BBAB-4CC5-8040-77D4154C77CC}"/>
  </hyperlinks>
  <pageMargins left="0.7" right="0.7" top="0.75" bottom="0.75" header="0.3" footer="0.3"/>
  <pageSetup scale="89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5839E5-DC7B-4DAA-82F6-6F88092D8137}">
  <sheetPr codeName="Sheet77">
    <pageSetUpPr fitToPage="1"/>
  </sheetPr>
  <dimension ref="A1:C11"/>
  <sheetViews>
    <sheetView workbookViewId="0"/>
  </sheetViews>
  <sheetFormatPr defaultRowHeight="15" x14ac:dyDescent="0.25"/>
  <cols>
    <col min="1" max="1" width="37.7109375" customWidth="1"/>
    <col min="2" max="2" width="12.85546875" customWidth="1"/>
    <col min="3" max="3" width="13.85546875" customWidth="1"/>
  </cols>
  <sheetData>
    <row r="1" spans="1:3" ht="21" x14ac:dyDescent="0.35">
      <c r="A1" s="84" t="s">
        <v>258</v>
      </c>
    </row>
    <row r="2" spans="1:3" ht="21.75" thickBot="1" x14ac:dyDescent="0.4">
      <c r="A2" s="84" t="s">
        <v>259</v>
      </c>
    </row>
    <row r="3" spans="1:3" ht="18" thickBot="1" x14ac:dyDescent="0.3">
      <c r="A3" s="95" t="s">
        <v>248</v>
      </c>
      <c r="B3" s="238" t="s">
        <v>191</v>
      </c>
      <c r="C3" s="235" t="s">
        <v>192</v>
      </c>
    </row>
    <row r="4" spans="1:3" ht="15.75" x14ac:dyDescent="0.25">
      <c r="A4" s="302" t="s">
        <v>105</v>
      </c>
      <c r="B4" s="305">
        <v>10</v>
      </c>
      <c r="C4" s="304">
        <v>100</v>
      </c>
    </row>
    <row r="5" spans="1:3" ht="15.75" x14ac:dyDescent="0.25">
      <c r="A5" s="242" t="s">
        <v>249</v>
      </c>
      <c r="B5" s="240">
        <v>1</v>
      </c>
      <c r="C5" s="236">
        <v>10</v>
      </c>
    </row>
    <row r="6" spans="1:3" ht="15.75" x14ac:dyDescent="0.25">
      <c r="A6" s="295" t="s">
        <v>250</v>
      </c>
      <c r="B6" s="298">
        <v>0</v>
      </c>
      <c r="C6" s="297">
        <v>0</v>
      </c>
    </row>
    <row r="7" spans="1:3" ht="15.75" x14ac:dyDescent="0.25">
      <c r="A7" s="243" t="s">
        <v>251</v>
      </c>
      <c r="B7" s="240">
        <v>0</v>
      </c>
      <c r="C7" s="236">
        <v>0</v>
      </c>
    </row>
    <row r="8" spans="1:3" ht="15.75" x14ac:dyDescent="0.25">
      <c r="A8" s="295" t="s">
        <v>356</v>
      </c>
      <c r="B8" s="298">
        <v>0</v>
      </c>
      <c r="C8" s="297">
        <v>0</v>
      </c>
    </row>
    <row r="9" spans="1:3" ht="16.5" thickBot="1" x14ac:dyDescent="0.3">
      <c r="A9" s="244" t="s">
        <v>198</v>
      </c>
      <c r="B9" s="241">
        <v>9</v>
      </c>
      <c r="C9" s="237">
        <v>90</v>
      </c>
    </row>
    <row r="10" spans="1:3" ht="15.75" x14ac:dyDescent="0.25">
      <c r="A10" s="23" t="s">
        <v>89</v>
      </c>
    </row>
    <row r="11" spans="1:3" ht="15.75" x14ac:dyDescent="0.25">
      <c r="A11" s="65" t="s">
        <v>10</v>
      </c>
    </row>
  </sheetData>
  <sheetProtection algorithmName="SHA-512" hashValue="r3k3vi9lNHA7rmiGjDHSVTyzBD8bE8bgKHPZkf9/8OZFPLEuZjHrne8T1F0ZdCbXimvd+AeBnPncPwTWbtBF7w==" saltValue="F2PUYc6DNTWH8JPbVUf6MQ==" spinCount="100000" sheet="1" objects="1" scenarios="1"/>
  <hyperlinks>
    <hyperlink ref="A11" location="'Table of Contents'!A1" display="Click here to return to the Table of Contents" xr:uid="{9A2838D7-A787-4B63-B3BB-9BC30AE874BD}"/>
  </hyperlinks>
  <pageMargins left="0.7" right="0.7" top="0.75" bottom="0.75" header="0.3" footer="0.3"/>
  <pageSetup scale="89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800369-6B4C-4B40-9186-0DEC3D3BBF34}">
  <sheetPr codeName="Sheet78">
    <pageSetUpPr fitToPage="1"/>
  </sheetPr>
  <dimension ref="A1:C11"/>
  <sheetViews>
    <sheetView workbookViewId="0"/>
  </sheetViews>
  <sheetFormatPr defaultRowHeight="15" x14ac:dyDescent="0.25"/>
  <cols>
    <col min="1" max="1" width="37.7109375" customWidth="1"/>
    <col min="2" max="2" width="12.85546875" customWidth="1"/>
    <col min="3" max="3" width="13.85546875" customWidth="1"/>
  </cols>
  <sheetData>
    <row r="1" spans="1:3" ht="21" x14ac:dyDescent="0.35">
      <c r="A1" s="84" t="s">
        <v>260</v>
      </c>
    </row>
    <row r="2" spans="1:3" ht="21.75" thickBot="1" x14ac:dyDescent="0.4">
      <c r="A2" s="84" t="s">
        <v>261</v>
      </c>
    </row>
    <row r="3" spans="1:3" ht="18" thickBot="1" x14ac:dyDescent="0.3">
      <c r="A3" s="235" t="s">
        <v>248</v>
      </c>
      <c r="B3" s="238" t="s">
        <v>191</v>
      </c>
      <c r="C3" s="235" t="s">
        <v>192</v>
      </c>
    </row>
    <row r="4" spans="1:3" ht="15.75" x14ac:dyDescent="0.25">
      <c r="A4" s="307" t="s">
        <v>105</v>
      </c>
      <c r="B4" s="305">
        <v>8</v>
      </c>
      <c r="C4" s="304">
        <v>100</v>
      </c>
    </row>
    <row r="5" spans="1:3" ht="15.75" x14ac:dyDescent="0.25">
      <c r="A5" s="268" t="s">
        <v>249</v>
      </c>
      <c r="B5" s="240">
        <v>0</v>
      </c>
      <c r="C5" s="236">
        <v>0</v>
      </c>
    </row>
    <row r="6" spans="1:3" ht="15.75" x14ac:dyDescent="0.25">
      <c r="A6" s="300" t="s">
        <v>250</v>
      </c>
      <c r="B6" s="298">
        <v>1</v>
      </c>
      <c r="C6" s="297">
        <v>12.5</v>
      </c>
    </row>
    <row r="7" spans="1:3" ht="15.75" x14ac:dyDescent="0.25">
      <c r="A7" s="269" t="s">
        <v>251</v>
      </c>
      <c r="B7" s="240">
        <v>1</v>
      </c>
      <c r="C7" s="236">
        <v>12.5</v>
      </c>
    </row>
    <row r="8" spans="1:3" ht="15.75" x14ac:dyDescent="0.25">
      <c r="A8" s="300" t="s">
        <v>356</v>
      </c>
      <c r="B8" s="298">
        <v>0</v>
      </c>
      <c r="C8" s="297">
        <v>0</v>
      </c>
    </row>
    <row r="9" spans="1:3" ht="16.5" thickBot="1" x14ac:dyDescent="0.3">
      <c r="A9" s="270" t="s">
        <v>198</v>
      </c>
      <c r="B9" s="241">
        <v>6</v>
      </c>
      <c r="C9" s="237">
        <v>75</v>
      </c>
    </row>
    <row r="10" spans="1:3" ht="15.75" x14ac:dyDescent="0.25">
      <c r="A10" s="23" t="s">
        <v>89</v>
      </c>
    </row>
    <row r="11" spans="1:3" ht="15.75" x14ac:dyDescent="0.25">
      <c r="A11" s="65" t="s">
        <v>10</v>
      </c>
    </row>
  </sheetData>
  <sheetProtection algorithmName="SHA-512" hashValue="Eg1GXBy/0/2O42OMh4Alxq1KX+KeszvmDVB5OvcCtCKDpf9X84J4pYsdg/iQvWwrzapw+d8ydO5EV3yj0/K8PA==" saltValue="nHSbi3T17CZiVnHWc328NA==" spinCount="100000" sheet="1" objects="1" scenarios="1"/>
  <hyperlinks>
    <hyperlink ref="A11" location="'Table of Contents'!A1" display="Click here to return to the Table of Contents" xr:uid="{830157C4-D67B-4654-9584-5D07CB79BB5E}"/>
  </hyperlinks>
  <pageMargins left="0.7" right="0.7" top="0.75" bottom="0.75" header="0.3" footer="0.3"/>
  <pageSetup scale="89" orientation="portrait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3934D2-7735-44C0-AA9F-FCE2817F8A49}">
  <sheetPr codeName="Sheet41">
    <pageSetUpPr fitToPage="1"/>
  </sheetPr>
  <dimension ref="A1:Q72"/>
  <sheetViews>
    <sheetView zoomScaleNormal="100" workbookViewId="0"/>
  </sheetViews>
  <sheetFormatPr defaultColWidth="9.140625" defaultRowHeight="12.75" x14ac:dyDescent="0.2"/>
  <cols>
    <col min="1" max="1" width="23.7109375" style="25" customWidth="1"/>
    <col min="2" max="11" width="10.7109375" style="25" customWidth="1"/>
    <col min="12" max="12" width="9.7109375" style="27" customWidth="1"/>
    <col min="13" max="16384" width="9.140625" style="25"/>
  </cols>
  <sheetData>
    <row r="1" spans="1:17" ht="21" x14ac:dyDescent="0.25">
      <c r="A1" s="207" t="s">
        <v>262</v>
      </c>
      <c r="P1" s="82" t="s">
        <v>11</v>
      </c>
      <c r="Q1" s="5"/>
    </row>
    <row r="2" spans="1:17" ht="35.1" customHeight="1" x14ac:dyDescent="0.2">
      <c r="A2" s="207" t="s">
        <v>238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</row>
    <row r="3" spans="1:17" s="10" customFormat="1" ht="38.1" customHeight="1" thickBot="1" x14ac:dyDescent="0.35">
      <c r="A3" s="209" t="s">
        <v>12</v>
      </c>
      <c r="B3" s="7" t="s">
        <v>13</v>
      </c>
      <c r="C3" s="8" t="s">
        <v>14</v>
      </c>
      <c r="D3" s="8" t="s">
        <v>15</v>
      </c>
      <c r="E3" s="8" t="s">
        <v>16</v>
      </c>
      <c r="F3" s="133" t="s">
        <v>17</v>
      </c>
      <c r="G3" s="8" t="s">
        <v>18</v>
      </c>
      <c r="H3" s="8" t="s">
        <v>19</v>
      </c>
      <c r="I3" s="8" t="s">
        <v>20</v>
      </c>
      <c r="J3" s="8" t="s">
        <v>21</v>
      </c>
      <c r="K3" s="133" t="s">
        <v>22</v>
      </c>
      <c r="L3" s="9" t="s">
        <v>23</v>
      </c>
    </row>
    <row r="4" spans="1:17" s="16" customFormat="1" ht="18" customHeight="1" x14ac:dyDescent="0.25">
      <c r="A4" s="129" t="s">
        <v>24</v>
      </c>
      <c r="B4" s="134">
        <v>7024</v>
      </c>
      <c r="C4" s="12">
        <v>7737</v>
      </c>
      <c r="D4" s="12">
        <v>8331</v>
      </c>
      <c r="E4" s="12">
        <v>7632</v>
      </c>
      <c r="F4" s="135">
        <v>8532</v>
      </c>
      <c r="G4" s="14">
        <v>17.859628305130936</v>
      </c>
      <c r="H4" s="14">
        <v>19.599218402320961</v>
      </c>
      <c r="I4" s="14">
        <v>21.07536419701648</v>
      </c>
      <c r="J4" s="14">
        <v>19.301100865803079</v>
      </c>
      <c r="K4" s="98">
        <v>21.672086847458914</v>
      </c>
      <c r="L4" s="15" t="s">
        <v>25</v>
      </c>
    </row>
    <row r="5" spans="1:17" s="16" customFormat="1" ht="15" customHeight="1" x14ac:dyDescent="0.25">
      <c r="A5" s="130" t="s">
        <v>26</v>
      </c>
      <c r="B5" s="103">
        <v>207</v>
      </c>
      <c r="C5" s="18">
        <v>215</v>
      </c>
      <c r="D5" s="18">
        <v>214</v>
      </c>
      <c r="E5" s="18">
        <v>207</v>
      </c>
      <c r="F5" s="136">
        <v>177</v>
      </c>
      <c r="G5" s="19">
        <v>12.471757794848621</v>
      </c>
      <c r="H5" s="19">
        <v>12.876880848125277</v>
      </c>
      <c r="I5" s="19">
        <v>12.746243729622389</v>
      </c>
      <c r="J5" s="19">
        <v>12.308973062971992</v>
      </c>
      <c r="K5" s="99">
        <v>10.587764492226965</v>
      </c>
      <c r="L5" s="18">
        <v>24</v>
      </c>
    </row>
    <row r="6" spans="1:17" s="16" customFormat="1" ht="16.5" customHeight="1" x14ac:dyDescent="0.25">
      <c r="A6" s="131" t="s">
        <v>263</v>
      </c>
      <c r="B6" s="103">
        <v>25</v>
      </c>
      <c r="C6" s="18">
        <v>18</v>
      </c>
      <c r="D6" s="18">
        <v>16</v>
      </c>
      <c r="E6" s="18">
        <v>18</v>
      </c>
      <c r="F6" s="136">
        <v>20</v>
      </c>
      <c r="G6" s="19">
        <v>20.433404353667921</v>
      </c>
      <c r="H6" s="19">
        <v>14.624341750227686</v>
      </c>
      <c r="I6" s="19">
        <v>12.932370668116068</v>
      </c>
      <c r="J6" s="19">
        <v>14.547632954457763</v>
      </c>
      <c r="K6" s="99">
        <v>16.399813086724034</v>
      </c>
      <c r="L6" s="18">
        <v>15</v>
      </c>
    </row>
    <row r="7" spans="1:17" s="16" customFormat="1" ht="15" customHeight="1" x14ac:dyDescent="0.25">
      <c r="A7" s="130" t="s">
        <v>28</v>
      </c>
      <c r="B7" s="103">
        <v>0</v>
      </c>
      <c r="C7" s="18">
        <v>0</v>
      </c>
      <c r="D7" s="18">
        <v>0</v>
      </c>
      <c r="E7" s="18">
        <v>0</v>
      </c>
      <c r="F7" s="136">
        <v>0</v>
      </c>
      <c r="G7" s="19">
        <v>0</v>
      </c>
      <c r="H7" s="19">
        <v>0</v>
      </c>
      <c r="I7" s="19">
        <v>0</v>
      </c>
      <c r="J7" s="19">
        <v>0</v>
      </c>
      <c r="K7" s="99">
        <v>0</v>
      </c>
      <c r="L7" s="18">
        <v>52</v>
      </c>
    </row>
    <row r="8" spans="1:17" s="16" customFormat="1" ht="15" customHeight="1" x14ac:dyDescent="0.25">
      <c r="A8" s="130" t="s">
        <v>29</v>
      </c>
      <c r="B8" s="103">
        <v>0</v>
      </c>
      <c r="C8" s="18">
        <v>1</v>
      </c>
      <c r="D8" s="18">
        <v>3</v>
      </c>
      <c r="E8" s="18">
        <v>1</v>
      </c>
      <c r="F8" s="136">
        <v>2</v>
      </c>
      <c r="G8" s="19">
        <v>0</v>
      </c>
      <c r="H8" s="19">
        <v>2.4976272541085969</v>
      </c>
      <c r="I8" s="19">
        <v>7.4480498522803442</v>
      </c>
      <c r="J8" s="19">
        <v>2.4687700587567276</v>
      </c>
      <c r="K8" s="99">
        <v>4.9608096041273937</v>
      </c>
      <c r="L8" s="18">
        <v>44</v>
      </c>
    </row>
    <row r="9" spans="1:17" s="16" customFormat="1" ht="15" customHeight="1" x14ac:dyDescent="0.25">
      <c r="A9" s="130" t="s">
        <v>30</v>
      </c>
      <c r="B9" s="103">
        <v>16</v>
      </c>
      <c r="C9" s="18">
        <v>20</v>
      </c>
      <c r="D9" s="18">
        <v>27</v>
      </c>
      <c r="E9" s="18">
        <v>38</v>
      </c>
      <c r="F9" s="136">
        <v>26</v>
      </c>
      <c r="G9" s="19">
        <v>6.8645958469195127</v>
      </c>
      <c r="H9" s="19">
        <v>8.5241681477408822</v>
      </c>
      <c r="I9" s="19">
        <v>11.909277768465996</v>
      </c>
      <c r="J9" s="19">
        <v>17.991061283236117</v>
      </c>
      <c r="K9" s="99">
        <v>12.925163304467135</v>
      </c>
      <c r="L9" s="18">
        <v>18</v>
      </c>
    </row>
    <row r="10" spans="1:17" s="16" customFormat="1" ht="15" customHeight="1" x14ac:dyDescent="0.25">
      <c r="A10" s="130" t="s">
        <v>31</v>
      </c>
      <c r="B10" s="103">
        <v>0</v>
      </c>
      <c r="C10" s="18">
        <v>0</v>
      </c>
      <c r="D10" s="18">
        <v>0</v>
      </c>
      <c r="E10" s="18">
        <v>0</v>
      </c>
      <c r="F10" s="136">
        <v>0</v>
      </c>
      <c r="G10" s="19">
        <v>0</v>
      </c>
      <c r="H10" s="19">
        <v>0</v>
      </c>
      <c r="I10" s="19">
        <v>0</v>
      </c>
      <c r="J10" s="19">
        <v>0</v>
      </c>
      <c r="K10" s="99">
        <v>0</v>
      </c>
      <c r="L10" s="18">
        <v>52</v>
      </c>
    </row>
    <row r="11" spans="1:17" s="16" customFormat="1" ht="15" customHeight="1" x14ac:dyDescent="0.25">
      <c r="A11" s="130" t="s">
        <v>32</v>
      </c>
      <c r="B11" s="103">
        <v>2</v>
      </c>
      <c r="C11" s="18">
        <v>0</v>
      </c>
      <c r="D11" s="18">
        <v>3</v>
      </c>
      <c r="E11" s="18">
        <v>0</v>
      </c>
      <c r="F11" s="136">
        <v>2</v>
      </c>
      <c r="G11" s="19">
        <v>9.1776798825256982</v>
      </c>
      <c r="H11" s="19">
        <v>0</v>
      </c>
      <c r="I11" s="19">
        <v>13.796275005748448</v>
      </c>
      <c r="J11" s="19">
        <v>0</v>
      </c>
      <c r="K11" s="99">
        <v>9.0665941339135951</v>
      </c>
      <c r="L11" s="18">
        <v>34</v>
      </c>
    </row>
    <row r="12" spans="1:17" s="16" customFormat="1" ht="15" customHeight="1" x14ac:dyDescent="0.25">
      <c r="A12" s="132" t="s">
        <v>33</v>
      </c>
      <c r="B12" s="103">
        <v>62</v>
      </c>
      <c r="C12" s="18">
        <v>108</v>
      </c>
      <c r="D12" s="18">
        <v>134</v>
      </c>
      <c r="E12" s="18">
        <v>97</v>
      </c>
      <c r="F12" s="136">
        <v>122</v>
      </c>
      <c r="G12" s="19">
        <v>5.3938511836458432</v>
      </c>
      <c r="H12" s="19">
        <v>9.3262879560490042</v>
      </c>
      <c r="I12" s="19">
        <v>11.528994129677093</v>
      </c>
      <c r="J12" s="19">
        <v>8.3142690857475436</v>
      </c>
      <c r="K12" s="99">
        <v>10.483216113218734</v>
      </c>
      <c r="L12" s="18">
        <v>26</v>
      </c>
    </row>
    <row r="13" spans="1:17" s="16" customFormat="1" ht="15" customHeight="1" x14ac:dyDescent="0.25">
      <c r="A13" s="130" t="s">
        <v>34</v>
      </c>
      <c r="B13" s="103">
        <v>0</v>
      </c>
      <c r="C13" s="18">
        <v>2</v>
      </c>
      <c r="D13" s="18">
        <v>0</v>
      </c>
      <c r="E13" s="18">
        <v>0</v>
      </c>
      <c r="F13" s="136">
        <v>2</v>
      </c>
      <c r="G13" s="19">
        <v>0</v>
      </c>
      <c r="H13" s="19">
        <v>7.2537356738720442</v>
      </c>
      <c r="I13" s="19">
        <v>0</v>
      </c>
      <c r="J13" s="19">
        <v>0</v>
      </c>
      <c r="K13" s="99">
        <v>7.2650659304733187</v>
      </c>
      <c r="L13" s="18">
        <v>38</v>
      </c>
    </row>
    <row r="14" spans="1:17" s="16" customFormat="1" ht="15" customHeight="1" x14ac:dyDescent="0.25">
      <c r="A14" s="130" t="s">
        <v>35</v>
      </c>
      <c r="B14" s="103">
        <v>3</v>
      </c>
      <c r="C14" s="18">
        <v>1</v>
      </c>
      <c r="D14" s="18">
        <v>5</v>
      </c>
      <c r="E14" s="18">
        <v>5</v>
      </c>
      <c r="F14" s="136">
        <v>13</v>
      </c>
      <c r="G14" s="19">
        <v>1.6233766233766234</v>
      </c>
      <c r="H14" s="19">
        <v>0.53441070531524892</v>
      </c>
      <c r="I14" s="19">
        <v>2.6609190814507331</v>
      </c>
      <c r="J14" s="19">
        <v>2.6139417195554207</v>
      </c>
      <c r="K14" s="99">
        <v>6.771115463144298</v>
      </c>
      <c r="L14" s="18">
        <v>39</v>
      </c>
    </row>
    <row r="15" spans="1:17" s="16" customFormat="1" ht="15" customHeight="1" x14ac:dyDescent="0.25">
      <c r="A15" s="130" t="s">
        <v>36</v>
      </c>
      <c r="B15" s="103">
        <v>258</v>
      </c>
      <c r="C15" s="18">
        <v>172</v>
      </c>
      <c r="D15" s="18">
        <v>140</v>
      </c>
      <c r="E15" s="18">
        <v>126</v>
      </c>
      <c r="F15" s="136">
        <v>191</v>
      </c>
      <c r="G15" s="19">
        <v>26.182447003378346</v>
      </c>
      <c r="H15" s="19">
        <v>17.304432248620426</v>
      </c>
      <c r="I15" s="19">
        <v>13.977077592747893</v>
      </c>
      <c r="J15" s="19">
        <v>12.489344408540333</v>
      </c>
      <c r="K15" s="99">
        <v>18.841048627661422</v>
      </c>
      <c r="L15" s="18">
        <v>13</v>
      </c>
    </row>
    <row r="16" spans="1:17" s="16" customFormat="1" ht="15" customHeight="1" x14ac:dyDescent="0.25">
      <c r="A16" s="130" t="s">
        <v>37</v>
      </c>
      <c r="B16" s="103">
        <v>1</v>
      </c>
      <c r="C16" s="18">
        <v>2</v>
      </c>
      <c r="D16" s="18">
        <v>1</v>
      </c>
      <c r="E16" s="18">
        <v>2</v>
      </c>
      <c r="F16" s="136">
        <v>0</v>
      </c>
      <c r="G16" s="19">
        <v>3.5622684525505841</v>
      </c>
      <c r="H16" s="19">
        <v>7.1088362835003913</v>
      </c>
      <c r="I16" s="19">
        <v>3.5056967572304996</v>
      </c>
      <c r="J16" s="19">
        <v>6.9391437096662276</v>
      </c>
      <c r="K16" s="99">
        <v>0</v>
      </c>
      <c r="L16" s="18">
        <v>52</v>
      </c>
    </row>
    <row r="17" spans="1:12" s="16" customFormat="1" ht="15" customHeight="1" x14ac:dyDescent="0.25">
      <c r="A17" s="132" t="s">
        <v>38</v>
      </c>
      <c r="B17" s="103">
        <v>11</v>
      </c>
      <c r="C17" s="18">
        <v>11</v>
      </c>
      <c r="D17" s="18">
        <v>10</v>
      </c>
      <c r="E17" s="18">
        <v>4</v>
      </c>
      <c r="F17" s="136">
        <v>15</v>
      </c>
      <c r="G17" s="19">
        <v>8.0004654816280212</v>
      </c>
      <c r="H17" s="19">
        <v>8.0004072934622119</v>
      </c>
      <c r="I17" s="19">
        <v>7.3131490419774758</v>
      </c>
      <c r="J17" s="19">
        <v>2.9301024070791275</v>
      </c>
      <c r="K17" s="99">
        <v>11.072807399588092</v>
      </c>
      <c r="L17" s="18">
        <v>23</v>
      </c>
    </row>
    <row r="18" spans="1:12" s="16" customFormat="1" ht="15" customHeight="1" x14ac:dyDescent="0.25">
      <c r="A18" s="130" t="s">
        <v>39</v>
      </c>
      <c r="B18" s="103">
        <v>12</v>
      </c>
      <c r="C18" s="18">
        <v>14</v>
      </c>
      <c r="D18" s="18">
        <v>11</v>
      </c>
      <c r="E18" s="18">
        <v>9</v>
      </c>
      <c r="F18" s="136">
        <v>16</v>
      </c>
      <c r="G18" s="19">
        <v>6.6435250543938613</v>
      </c>
      <c r="H18" s="19">
        <v>7.750779230126172</v>
      </c>
      <c r="I18" s="19">
        <v>6.0837679540288372</v>
      </c>
      <c r="J18" s="19">
        <v>5.0409718993822006</v>
      </c>
      <c r="K18" s="99">
        <v>9.0368931161466683</v>
      </c>
      <c r="L18" s="18">
        <v>35</v>
      </c>
    </row>
    <row r="19" spans="1:12" s="16" customFormat="1" ht="15" customHeight="1" x14ac:dyDescent="0.25">
      <c r="A19" s="130" t="s">
        <v>40</v>
      </c>
      <c r="B19" s="103">
        <v>0</v>
      </c>
      <c r="C19" s="18">
        <v>0</v>
      </c>
      <c r="D19" s="18">
        <v>0</v>
      </c>
      <c r="E19" s="18">
        <v>0</v>
      </c>
      <c r="F19" s="136">
        <v>0</v>
      </c>
      <c r="G19" s="19">
        <v>0</v>
      </c>
      <c r="H19" s="19">
        <v>0</v>
      </c>
      <c r="I19" s="19">
        <v>0</v>
      </c>
      <c r="J19" s="19">
        <v>0</v>
      </c>
      <c r="K19" s="99">
        <v>0</v>
      </c>
      <c r="L19" s="18">
        <v>52</v>
      </c>
    </row>
    <row r="20" spans="1:12" s="16" customFormat="1" ht="15" customHeight="1" x14ac:dyDescent="0.25">
      <c r="A20" s="130" t="s">
        <v>41</v>
      </c>
      <c r="B20" s="103">
        <v>185</v>
      </c>
      <c r="C20" s="18">
        <v>201</v>
      </c>
      <c r="D20" s="18">
        <v>151</v>
      </c>
      <c r="E20" s="18">
        <v>133</v>
      </c>
      <c r="F20" s="136">
        <v>260</v>
      </c>
      <c r="G20" s="19">
        <v>20.828571846751249</v>
      </c>
      <c r="H20" s="19">
        <v>22.44167676169954</v>
      </c>
      <c r="I20" s="19">
        <v>16.719260366495046</v>
      </c>
      <c r="J20" s="19">
        <v>14.6633870660106</v>
      </c>
      <c r="K20" s="99">
        <v>28.625439428019682</v>
      </c>
      <c r="L20" s="18">
        <v>6</v>
      </c>
    </row>
    <row r="21" spans="1:12" s="16" customFormat="1" ht="15" customHeight="1" x14ac:dyDescent="0.25">
      <c r="A21" s="130" t="s">
        <v>42</v>
      </c>
      <c r="B21" s="103">
        <v>40</v>
      </c>
      <c r="C21" s="18">
        <v>36</v>
      </c>
      <c r="D21" s="18">
        <v>16</v>
      </c>
      <c r="E21" s="18">
        <v>18</v>
      </c>
      <c r="F21" s="136">
        <v>7</v>
      </c>
      <c r="G21" s="19">
        <v>26.857714542780982</v>
      </c>
      <c r="H21" s="19">
        <v>23.834745762711865</v>
      </c>
      <c r="I21" s="19">
        <v>10.547758271749807</v>
      </c>
      <c r="J21" s="19">
        <v>11.758173563706437</v>
      </c>
      <c r="K21" s="99">
        <v>4.5567873347350876</v>
      </c>
      <c r="L21" s="18">
        <v>45</v>
      </c>
    </row>
    <row r="22" spans="1:12" s="16" customFormat="1" ht="15" customHeight="1" x14ac:dyDescent="0.25">
      <c r="A22" s="130" t="s">
        <v>43</v>
      </c>
      <c r="B22" s="103">
        <v>3</v>
      </c>
      <c r="C22" s="18">
        <v>4</v>
      </c>
      <c r="D22" s="18">
        <v>1</v>
      </c>
      <c r="E22" s="18">
        <v>12</v>
      </c>
      <c r="F22" s="136">
        <v>28</v>
      </c>
      <c r="G22" s="19">
        <v>4.4141665317893564</v>
      </c>
      <c r="H22" s="19">
        <v>5.8515462711021389</v>
      </c>
      <c r="I22" s="19">
        <v>1.4681269636198138</v>
      </c>
      <c r="J22" s="19">
        <v>17.621404132219268</v>
      </c>
      <c r="K22" s="99">
        <v>41.126876413736376</v>
      </c>
      <c r="L22" s="18">
        <v>3</v>
      </c>
    </row>
    <row r="23" spans="1:12" s="16" customFormat="1" ht="15" customHeight="1" x14ac:dyDescent="0.25">
      <c r="A23" s="130" t="s">
        <v>44</v>
      </c>
      <c r="B23" s="103">
        <v>0</v>
      </c>
      <c r="C23" s="18">
        <v>0</v>
      </c>
      <c r="D23" s="18">
        <v>0</v>
      </c>
      <c r="E23" s="18">
        <v>1</v>
      </c>
      <c r="F23" s="136">
        <v>0</v>
      </c>
      <c r="G23" s="19">
        <v>0</v>
      </c>
      <c r="H23" s="19">
        <v>0</v>
      </c>
      <c r="I23" s="19">
        <v>0</v>
      </c>
      <c r="J23" s="19">
        <v>3.1225604996096799</v>
      </c>
      <c r="K23" s="99">
        <v>0</v>
      </c>
      <c r="L23" s="18">
        <v>52</v>
      </c>
    </row>
    <row r="24" spans="1:12" s="16" customFormat="1" ht="15" customHeight="1" x14ac:dyDescent="0.25">
      <c r="A24" s="130" t="s">
        <v>45</v>
      </c>
      <c r="B24" s="103">
        <v>2785</v>
      </c>
      <c r="C24" s="18">
        <v>3262</v>
      </c>
      <c r="D24" s="18">
        <v>3550</v>
      </c>
      <c r="E24" s="18">
        <v>3154</v>
      </c>
      <c r="F24" s="136">
        <v>3547</v>
      </c>
      <c r="G24" s="19">
        <v>27.534357143450343</v>
      </c>
      <c r="H24" s="19">
        <v>32.294884171556525</v>
      </c>
      <c r="I24" s="19">
        <v>35.274767084687561</v>
      </c>
      <c r="J24" s="19">
        <v>31.500706019311512</v>
      </c>
      <c r="K24" s="99">
        <v>35.666332460294178</v>
      </c>
      <c r="L24" s="18">
        <v>4</v>
      </c>
    </row>
    <row r="25" spans="1:12" s="16" customFormat="1" ht="16.5" customHeight="1" x14ac:dyDescent="0.25">
      <c r="A25" s="131" t="s">
        <v>264</v>
      </c>
      <c r="B25" s="103">
        <v>194</v>
      </c>
      <c r="C25" s="18">
        <v>171</v>
      </c>
      <c r="D25" s="18">
        <v>203</v>
      </c>
      <c r="E25" s="18">
        <v>187</v>
      </c>
      <c r="F25" s="136">
        <v>240</v>
      </c>
      <c r="G25" s="19">
        <v>41.1514503000475</v>
      </c>
      <c r="H25" s="19">
        <v>36.384534077764343</v>
      </c>
      <c r="I25" s="19">
        <v>43.352878927855762</v>
      </c>
      <c r="J25" s="19">
        <v>40.101482287575877</v>
      </c>
      <c r="K25" s="99">
        <v>52.130023322762121</v>
      </c>
      <c r="L25" s="18">
        <v>2</v>
      </c>
    </row>
    <row r="26" spans="1:12" s="16" customFormat="1" ht="16.5" customHeight="1" x14ac:dyDescent="0.25">
      <c r="A26" s="131" t="s">
        <v>265</v>
      </c>
      <c r="B26" s="103">
        <v>17</v>
      </c>
      <c r="C26" s="18">
        <v>30</v>
      </c>
      <c r="D26" s="18">
        <v>27</v>
      </c>
      <c r="E26" s="18">
        <v>11</v>
      </c>
      <c r="F26" s="136">
        <v>23</v>
      </c>
      <c r="G26" s="19">
        <v>11.887826117838287</v>
      </c>
      <c r="H26" s="19">
        <v>20.936275903531687</v>
      </c>
      <c r="I26" s="19">
        <v>18.776298062736458</v>
      </c>
      <c r="J26" s="19">
        <v>7.6762777350115865</v>
      </c>
      <c r="K26" s="99">
        <v>16.52066271708517</v>
      </c>
      <c r="L26" s="18">
        <v>14</v>
      </c>
    </row>
    <row r="27" spans="1:12" s="16" customFormat="1" ht="15" customHeight="1" x14ac:dyDescent="0.25">
      <c r="A27" s="130" t="s">
        <v>48</v>
      </c>
      <c r="B27" s="103">
        <v>11</v>
      </c>
      <c r="C27" s="18">
        <v>13</v>
      </c>
      <c r="D27" s="18">
        <v>8</v>
      </c>
      <c r="E27" s="18">
        <v>5</v>
      </c>
      <c r="F27" s="136">
        <v>8</v>
      </c>
      <c r="G27" s="19">
        <v>7.131835215705598</v>
      </c>
      <c r="H27" s="19">
        <v>8.3614191257814703</v>
      </c>
      <c r="I27" s="19">
        <v>5.1516185741607687</v>
      </c>
      <c r="J27" s="19">
        <v>3.1945003482005379</v>
      </c>
      <c r="K27" s="99">
        <v>5.1067958686021422</v>
      </c>
      <c r="L27" s="18">
        <v>43</v>
      </c>
    </row>
    <row r="28" spans="1:12" s="16" customFormat="1" ht="15" customHeight="1" x14ac:dyDescent="0.25">
      <c r="A28" s="130" t="s">
        <v>49</v>
      </c>
      <c r="B28" s="103">
        <v>17</v>
      </c>
      <c r="C28" s="18">
        <v>15</v>
      </c>
      <c r="D28" s="18">
        <v>15</v>
      </c>
      <c r="E28" s="18">
        <v>14</v>
      </c>
      <c r="F28" s="136">
        <v>23</v>
      </c>
      <c r="G28" s="19">
        <v>6.4210792701121422</v>
      </c>
      <c r="H28" s="19">
        <v>5.6615737665317951</v>
      </c>
      <c r="I28" s="19">
        <v>5.6836050728069809</v>
      </c>
      <c r="J28" s="19">
        <v>5.3351625319157048</v>
      </c>
      <c r="K28" s="99">
        <v>8.8320226099778818</v>
      </c>
      <c r="L28" s="18">
        <v>36</v>
      </c>
    </row>
    <row r="29" spans="1:12" s="16" customFormat="1" ht="15" customHeight="1" x14ac:dyDescent="0.25">
      <c r="A29" s="130" t="s">
        <v>50</v>
      </c>
      <c r="B29" s="103">
        <v>0</v>
      </c>
      <c r="C29" s="18">
        <v>1</v>
      </c>
      <c r="D29" s="18">
        <v>0</v>
      </c>
      <c r="E29" s="18">
        <v>1</v>
      </c>
      <c r="F29" s="136">
        <v>1</v>
      </c>
      <c r="G29" s="19">
        <v>0</v>
      </c>
      <c r="H29" s="19">
        <v>5.7653502450273857</v>
      </c>
      <c r="I29" s="19">
        <v>0</v>
      </c>
      <c r="J29" s="19">
        <v>5.8400981136483097</v>
      </c>
      <c r="K29" s="99">
        <v>5.8671673316122979</v>
      </c>
      <c r="L29" s="18">
        <v>42</v>
      </c>
    </row>
    <row r="30" spans="1:12" s="16" customFormat="1" ht="15" customHeight="1" x14ac:dyDescent="0.25">
      <c r="A30" s="130" t="s">
        <v>51</v>
      </c>
      <c r="B30" s="103">
        <v>2</v>
      </c>
      <c r="C30" s="18">
        <v>7</v>
      </c>
      <c r="D30" s="18">
        <v>0</v>
      </c>
      <c r="E30" s="18">
        <v>5</v>
      </c>
      <c r="F30" s="136">
        <v>4</v>
      </c>
      <c r="G30" s="19">
        <v>2.1831916078114597</v>
      </c>
      <c r="H30" s="19">
        <v>7.6314240237228264</v>
      </c>
      <c r="I30" s="19">
        <v>0</v>
      </c>
      <c r="J30" s="19">
        <v>5.4583961048885392</v>
      </c>
      <c r="K30" s="99">
        <v>4.4049952646300907</v>
      </c>
      <c r="L30" s="18">
        <v>47</v>
      </c>
    </row>
    <row r="31" spans="1:12" s="16" customFormat="1" ht="15" customHeight="1" x14ac:dyDescent="0.25">
      <c r="A31" s="130" t="s">
        <v>52</v>
      </c>
      <c r="B31" s="103">
        <v>18</v>
      </c>
      <c r="C31" s="18">
        <v>21</v>
      </c>
      <c r="D31" s="18">
        <v>21</v>
      </c>
      <c r="E31" s="18">
        <v>10</v>
      </c>
      <c r="F31" s="136">
        <v>21</v>
      </c>
      <c r="G31" s="19">
        <v>6.602839220864972</v>
      </c>
      <c r="H31" s="19">
        <v>7.6399474662659941</v>
      </c>
      <c r="I31" s="19">
        <v>7.54969315889947</v>
      </c>
      <c r="J31" s="19">
        <v>3.5603279774132792</v>
      </c>
      <c r="K31" s="99">
        <v>7.4154375284699832</v>
      </c>
      <c r="L31" s="18">
        <v>37</v>
      </c>
    </row>
    <row r="32" spans="1:12" s="16" customFormat="1" ht="15" customHeight="1" x14ac:dyDescent="0.25">
      <c r="A32" s="130" t="s">
        <v>53</v>
      </c>
      <c r="B32" s="103">
        <v>0</v>
      </c>
      <c r="C32" s="18">
        <v>0</v>
      </c>
      <c r="D32" s="18">
        <v>0</v>
      </c>
      <c r="E32" s="18">
        <v>0</v>
      </c>
      <c r="F32" s="136">
        <v>0</v>
      </c>
      <c r="G32" s="19">
        <v>0</v>
      </c>
      <c r="H32" s="19">
        <v>0</v>
      </c>
      <c r="I32" s="19">
        <v>0</v>
      </c>
      <c r="J32" s="19">
        <v>0</v>
      </c>
      <c r="K32" s="99">
        <v>0</v>
      </c>
      <c r="L32" s="18">
        <v>52</v>
      </c>
    </row>
    <row r="33" spans="1:12" s="16" customFormat="1" ht="15" customHeight="1" x14ac:dyDescent="0.25">
      <c r="A33" s="130" t="s">
        <v>54</v>
      </c>
      <c r="B33" s="103">
        <v>0</v>
      </c>
      <c r="C33" s="18">
        <v>0</v>
      </c>
      <c r="D33" s="18">
        <v>0</v>
      </c>
      <c r="E33" s="18">
        <v>0</v>
      </c>
      <c r="F33" s="136">
        <v>0</v>
      </c>
      <c r="G33" s="19">
        <v>0</v>
      </c>
      <c r="H33" s="19">
        <v>0</v>
      </c>
      <c r="I33" s="19">
        <v>0</v>
      </c>
      <c r="J33" s="19">
        <v>0</v>
      </c>
      <c r="K33" s="99">
        <v>0</v>
      </c>
      <c r="L33" s="18">
        <v>52</v>
      </c>
    </row>
    <row r="34" spans="1:12" s="16" customFormat="1" ht="15" customHeight="1" x14ac:dyDescent="0.25">
      <c r="A34" s="130" t="s">
        <v>55</v>
      </c>
      <c r="B34" s="103">
        <v>29</v>
      </c>
      <c r="C34" s="18">
        <v>33</v>
      </c>
      <c r="D34" s="18">
        <v>22</v>
      </c>
      <c r="E34" s="18">
        <v>20</v>
      </c>
      <c r="F34" s="136">
        <v>27</v>
      </c>
      <c r="G34" s="19">
        <v>6.6208382894493516</v>
      </c>
      <c r="H34" s="19">
        <v>7.5065170215960224</v>
      </c>
      <c r="I34" s="19">
        <v>4.9900878709109628</v>
      </c>
      <c r="J34" s="19">
        <v>4.5557256359792984</v>
      </c>
      <c r="K34" s="99">
        <v>6.1405084795873579</v>
      </c>
      <c r="L34" s="18">
        <v>41</v>
      </c>
    </row>
    <row r="35" spans="1:12" s="16" customFormat="1" ht="15" customHeight="1" x14ac:dyDescent="0.25">
      <c r="A35" s="130" t="s">
        <v>56</v>
      </c>
      <c r="B35" s="103">
        <v>4</v>
      </c>
      <c r="C35" s="18">
        <v>12</v>
      </c>
      <c r="D35" s="18">
        <v>13</v>
      </c>
      <c r="E35" s="18">
        <v>8</v>
      </c>
      <c r="F35" s="136">
        <v>14</v>
      </c>
      <c r="G35" s="19">
        <v>2.8510538207685014</v>
      </c>
      <c r="H35" s="19">
        <v>8.5985755026583934</v>
      </c>
      <c r="I35" s="19">
        <v>9.3548735293059408</v>
      </c>
      <c r="J35" s="19">
        <v>5.7789688874762524</v>
      </c>
      <c r="K35" s="99">
        <v>10.174418604651162</v>
      </c>
      <c r="L35" s="18">
        <v>29</v>
      </c>
    </row>
    <row r="36" spans="1:12" s="16" customFormat="1" ht="15" customHeight="1" x14ac:dyDescent="0.25">
      <c r="A36" s="130" t="s">
        <v>57</v>
      </c>
      <c r="B36" s="103">
        <v>1</v>
      </c>
      <c r="C36" s="18">
        <v>7</v>
      </c>
      <c r="D36" s="18">
        <v>7</v>
      </c>
      <c r="E36" s="18">
        <v>3</v>
      </c>
      <c r="F36" s="136">
        <v>2</v>
      </c>
      <c r="G36" s="19">
        <v>0.98634893079775898</v>
      </c>
      <c r="H36" s="19">
        <v>6.8681318681318677</v>
      </c>
      <c r="I36" s="19">
        <v>6.8427535240180646</v>
      </c>
      <c r="J36" s="19">
        <v>2.9299163997187279</v>
      </c>
      <c r="K36" s="99">
        <v>1.9601501475012986</v>
      </c>
      <c r="L36" s="18">
        <v>51</v>
      </c>
    </row>
    <row r="37" spans="1:12" s="16" customFormat="1" ht="15" customHeight="1" x14ac:dyDescent="0.25">
      <c r="A37" s="130" t="s">
        <v>58</v>
      </c>
      <c r="B37" s="103">
        <v>320</v>
      </c>
      <c r="C37" s="18">
        <v>322</v>
      </c>
      <c r="D37" s="18">
        <v>382</v>
      </c>
      <c r="E37" s="18">
        <v>398</v>
      </c>
      <c r="F37" s="136">
        <v>382</v>
      </c>
      <c r="G37" s="19">
        <v>10.037143704923031</v>
      </c>
      <c r="H37" s="19">
        <v>10.083094720967576</v>
      </c>
      <c r="I37" s="19">
        <v>11.969799756530513</v>
      </c>
      <c r="J37" s="19">
        <v>12.497986348305062</v>
      </c>
      <c r="K37" s="99">
        <v>12.082180333816094</v>
      </c>
      <c r="L37" s="18">
        <v>22</v>
      </c>
    </row>
    <row r="38" spans="1:12" s="16" customFormat="1" ht="15" customHeight="1" x14ac:dyDescent="0.25">
      <c r="A38" s="130" t="s">
        <v>59</v>
      </c>
      <c r="B38" s="103">
        <v>12</v>
      </c>
      <c r="C38" s="18">
        <v>12</v>
      </c>
      <c r="D38" s="18">
        <v>9</v>
      </c>
      <c r="E38" s="18">
        <v>8</v>
      </c>
      <c r="F38" s="136">
        <v>14</v>
      </c>
      <c r="G38" s="19">
        <v>3.0866341026768835</v>
      </c>
      <c r="H38" s="19">
        <v>3.0327767345587437</v>
      </c>
      <c r="I38" s="19">
        <v>2.2406397275382091</v>
      </c>
      <c r="J38" s="19">
        <v>1.9738075734996596</v>
      </c>
      <c r="K38" s="99">
        <v>3.4226146820390961</v>
      </c>
      <c r="L38" s="18">
        <v>48</v>
      </c>
    </row>
    <row r="39" spans="1:12" s="16" customFormat="1" ht="15" customHeight="1" x14ac:dyDescent="0.25">
      <c r="A39" s="130" t="s">
        <v>60</v>
      </c>
      <c r="B39" s="103">
        <v>0</v>
      </c>
      <c r="C39" s="18">
        <v>1</v>
      </c>
      <c r="D39" s="18">
        <v>0</v>
      </c>
      <c r="E39" s="18">
        <v>0</v>
      </c>
      <c r="F39" s="136">
        <v>0</v>
      </c>
      <c r="G39" s="19">
        <v>0</v>
      </c>
      <c r="H39" s="19">
        <v>5.1085568326947639</v>
      </c>
      <c r="I39" s="19">
        <v>0</v>
      </c>
      <c r="J39" s="19">
        <v>0</v>
      </c>
      <c r="K39" s="99">
        <v>0</v>
      </c>
      <c r="L39" s="18">
        <v>52</v>
      </c>
    </row>
    <row r="40" spans="1:12" s="16" customFormat="1" ht="15" customHeight="1" x14ac:dyDescent="0.25">
      <c r="A40" s="130" t="s">
        <v>61</v>
      </c>
      <c r="B40" s="103">
        <v>287</v>
      </c>
      <c r="C40" s="18">
        <v>352</v>
      </c>
      <c r="D40" s="18">
        <v>393</v>
      </c>
      <c r="E40" s="18">
        <v>525</v>
      </c>
      <c r="F40" s="136">
        <v>471</v>
      </c>
      <c r="G40" s="19">
        <v>12.150745450350234</v>
      </c>
      <c r="H40" s="19">
        <v>14.766506710160741</v>
      </c>
      <c r="I40" s="19">
        <v>16.37135055310587</v>
      </c>
      <c r="J40" s="19">
        <v>21.680955448733833</v>
      </c>
      <c r="K40" s="99">
        <v>19.369587773225309</v>
      </c>
      <c r="L40" s="18">
        <v>11</v>
      </c>
    </row>
    <row r="41" spans="1:12" s="16" customFormat="1" ht="15" customHeight="1" x14ac:dyDescent="0.25">
      <c r="A41" s="130" t="s">
        <v>62</v>
      </c>
      <c r="B41" s="103">
        <v>167</v>
      </c>
      <c r="C41" s="18">
        <v>216</v>
      </c>
      <c r="D41" s="18">
        <v>254</v>
      </c>
      <c r="E41" s="18">
        <v>233</v>
      </c>
      <c r="F41" s="136">
        <v>241</v>
      </c>
      <c r="G41" s="19">
        <v>10.868737540814713</v>
      </c>
      <c r="H41" s="19">
        <v>13.893641600650428</v>
      </c>
      <c r="I41" s="19">
        <v>16.16888978291674</v>
      </c>
      <c r="J41" s="19">
        <v>14.694141136910295</v>
      </c>
      <c r="K41" s="99">
        <v>15.195163272344614</v>
      </c>
      <c r="L41" s="18">
        <v>16</v>
      </c>
    </row>
    <row r="42" spans="1:12" s="16" customFormat="1" ht="15" customHeight="1" x14ac:dyDescent="0.25">
      <c r="A42" s="130" t="s">
        <v>63</v>
      </c>
      <c r="B42" s="103">
        <v>3</v>
      </c>
      <c r="C42" s="18">
        <v>1</v>
      </c>
      <c r="D42" s="18">
        <v>4</v>
      </c>
      <c r="E42" s="18">
        <v>2</v>
      </c>
      <c r="F42" s="136">
        <v>2</v>
      </c>
      <c r="G42" s="19">
        <v>4.9396538949170958</v>
      </c>
      <c r="H42" s="19">
        <v>1.6168671581942828</v>
      </c>
      <c r="I42" s="19">
        <v>6.3209127397996268</v>
      </c>
      <c r="J42" s="19">
        <v>3.1196381219778506</v>
      </c>
      <c r="K42" s="99">
        <v>3.0805249214466146</v>
      </c>
      <c r="L42" s="18">
        <v>49</v>
      </c>
    </row>
    <row r="43" spans="1:12" s="16" customFormat="1" ht="15" customHeight="1" x14ac:dyDescent="0.25">
      <c r="A43" s="130" t="s">
        <v>64</v>
      </c>
      <c r="B43" s="103">
        <v>233</v>
      </c>
      <c r="C43" s="18">
        <v>259</v>
      </c>
      <c r="D43" s="18">
        <v>372</v>
      </c>
      <c r="E43" s="18">
        <v>324</v>
      </c>
      <c r="F43" s="136">
        <v>422</v>
      </c>
      <c r="G43" s="19">
        <v>10.850881412905842</v>
      </c>
      <c r="H43" s="19">
        <v>11.990540898392434</v>
      </c>
      <c r="I43" s="19">
        <v>17.107876659567513</v>
      </c>
      <c r="J43" s="19">
        <v>14.848878290985768</v>
      </c>
      <c r="K43" s="99">
        <v>19.346633914924322</v>
      </c>
      <c r="L43" s="18">
        <v>12</v>
      </c>
    </row>
    <row r="44" spans="1:12" s="16" customFormat="1" ht="15" customHeight="1" x14ac:dyDescent="0.25">
      <c r="A44" s="130" t="s">
        <v>65</v>
      </c>
      <c r="B44" s="103">
        <v>553</v>
      </c>
      <c r="C44" s="18">
        <v>539</v>
      </c>
      <c r="D44" s="18">
        <v>598</v>
      </c>
      <c r="E44" s="18">
        <v>569</v>
      </c>
      <c r="F44" s="136">
        <v>649</v>
      </c>
      <c r="G44" s="19">
        <v>16.879759641990372</v>
      </c>
      <c r="H44" s="19">
        <v>16.366313935658219</v>
      </c>
      <c r="I44" s="19">
        <v>18.152720843937598</v>
      </c>
      <c r="J44" s="19">
        <v>17.222925802788115</v>
      </c>
      <c r="K44" s="99">
        <v>19.735711755216354</v>
      </c>
      <c r="L44" s="18">
        <v>10</v>
      </c>
    </row>
    <row r="45" spans="1:12" s="16" customFormat="1" ht="15" customHeight="1" x14ac:dyDescent="0.25">
      <c r="A45" s="130" t="s">
        <v>66</v>
      </c>
      <c r="B45" s="103">
        <v>869</v>
      </c>
      <c r="C45" s="18">
        <v>843</v>
      </c>
      <c r="D45" s="18">
        <v>956</v>
      </c>
      <c r="E45" s="18">
        <v>752</v>
      </c>
      <c r="F45" s="136">
        <v>839</v>
      </c>
      <c r="G45" s="19">
        <v>100.01392598969477</v>
      </c>
      <c r="H45" s="19">
        <v>96.636854063447885</v>
      </c>
      <c r="I45" s="19">
        <v>109.60725976118</v>
      </c>
      <c r="J45" s="19">
        <v>86.339029948851007</v>
      </c>
      <c r="K45" s="99">
        <v>98.065571854362688</v>
      </c>
      <c r="L45" s="18">
        <v>1</v>
      </c>
    </row>
    <row r="46" spans="1:12" s="16" customFormat="1" ht="15" customHeight="1" x14ac:dyDescent="0.25">
      <c r="A46" s="130" t="s">
        <v>67</v>
      </c>
      <c r="B46" s="103">
        <v>305</v>
      </c>
      <c r="C46" s="18">
        <v>339</v>
      </c>
      <c r="D46" s="18">
        <v>234</v>
      </c>
      <c r="E46" s="18">
        <v>144</v>
      </c>
      <c r="F46" s="136">
        <v>164</v>
      </c>
      <c r="G46" s="19">
        <v>40.650081433441819</v>
      </c>
      <c r="H46" s="19">
        <v>44.619764581383684</v>
      </c>
      <c r="I46" s="19">
        <v>30.346927632952614</v>
      </c>
      <c r="J46" s="19">
        <v>18.445552316197755</v>
      </c>
      <c r="K46" s="99">
        <v>20.846574297699249</v>
      </c>
      <c r="L46" s="18">
        <v>8</v>
      </c>
    </row>
    <row r="47" spans="1:12" s="16" customFormat="1" ht="15" customHeight="1" x14ac:dyDescent="0.25">
      <c r="A47" s="130" t="s">
        <v>68</v>
      </c>
      <c r="B47" s="103">
        <v>9</v>
      </c>
      <c r="C47" s="18">
        <v>10</v>
      </c>
      <c r="D47" s="18">
        <v>12</v>
      </c>
      <c r="E47" s="18">
        <v>7</v>
      </c>
      <c r="F47" s="136">
        <v>6</v>
      </c>
      <c r="G47" s="19">
        <v>3.1903241014806647</v>
      </c>
      <c r="H47" s="19">
        <v>3.5341683395063472</v>
      </c>
      <c r="I47" s="19">
        <v>4.2460290782224703</v>
      </c>
      <c r="J47" s="19">
        <v>2.4735331948154746</v>
      </c>
      <c r="K47" s="99">
        <v>2.1535711593750335</v>
      </c>
      <c r="L47" s="18">
        <v>50</v>
      </c>
    </row>
    <row r="48" spans="1:12" s="16" customFormat="1" ht="15" customHeight="1" x14ac:dyDescent="0.25">
      <c r="A48" s="130" t="s">
        <v>69</v>
      </c>
      <c r="B48" s="103">
        <v>62</v>
      </c>
      <c r="C48" s="18">
        <v>73</v>
      </c>
      <c r="D48" s="18">
        <v>96</v>
      </c>
      <c r="E48" s="18">
        <v>109</v>
      </c>
      <c r="F48" s="136">
        <v>80</v>
      </c>
      <c r="G48" s="19">
        <v>8.0982130378617576</v>
      </c>
      <c r="H48" s="19">
        <v>9.5211885573573358</v>
      </c>
      <c r="I48" s="19">
        <v>12.527534476818841</v>
      </c>
      <c r="J48" s="19">
        <v>14.276414969541465</v>
      </c>
      <c r="K48" s="99">
        <v>10.572850242184352</v>
      </c>
      <c r="L48" s="18">
        <v>25</v>
      </c>
    </row>
    <row r="49" spans="1:12" s="16" customFormat="1" ht="15" customHeight="1" x14ac:dyDescent="0.25">
      <c r="A49" s="130" t="s">
        <v>70</v>
      </c>
      <c r="B49" s="103">
        <v>41</v>
      </c>
      <c r="C49" s="18">
        <v>39</v>
      </c>
      <c r="D49" s="18">
        <v>47</v>
      </c>
      <c r="E49" s="18">
        <v>47</v>
      </c>
      <c r="F49" s="136">
        <v>30</v>
      </c>
      <c r="G49" s="19">
        <v>9.1969286744533996</v>
      </c>
      <c r="H49" s="19">
        <v>8.7118521397649147</v>
      </c>
      <c r="I49" s="19">
        <v>10.472020765794369</v>
      </c>
      <c r="J49" s="19">
        <v>10.475661916956977</v>
      </c>
      <c r="K49" s="99">
        <v>6.7701598434739045</v>
      </c>
      <c r="L49" s="18">
        <v>40</v>
      </c>
    </row>
    <row r="50" spans="1:12" s="16" customFormat="1" ht="15" customHeight="1" x14ac:dyDescent="0.25">
      <c r="A50" s="130" t="s">
        <v>71</v>
      </c>
      <c r="B50" s="103">
        <v>195</v>
      </c>
      <c r="C50" s="18">
        <v>231</v>
      </c>
      <c r="D50" s="18">
        <v>227</v>
      </c>
      <c r="E50" s="18">
        <v>228</v>
      </c>
      <c r="F50" s="136">
        <v>236</v>
      </c>
      <c r="G50" s="19">
        <v>10.088222801763317</v>
      </c>
      <c r="H50" s="19">
        <v>11.919596900904805</v>
      </c>
      <c r="I50" s="19">
        <v>11.722052071730696</v>
      </c>
      <c r="J50" s="19">
        <v>11.79198930859636</v>
      </c>
      <c r="K50" s="99">
        <v>12.335915337985785</v>
      </c>
      <c r="L50" s="18">
        <v>21</v>
      </c>
    </row>
    <row r="51" spans="1:12" s="16" customFormat="1" ht="15" customHeight="1" x14ac:dyDescent="0.25">
      <c r="A51" s="130" t="s">
        <v>72</v>
      </c>
      <c r="B51" s="103">
        <v>31</v>
      </c>
      <c r="C51" s="18">
        <v>26</v>
      </c>
      <c r="D51" s="18">
        <v>18</v>
      </c>
      <c r="E51" s="18">
        <v>20</v>
      </c>
      <c r="F51" s="136">
        <v>38</v>
      </c>
      <c r="G51" s="19">
        <v>11.283436279523475</v>
      </c>
      <c r="H51" s="19">
        <v>9.505460155670189</v>
      </c>
      <c r="I51" s="19">
        <v>6.6132220352558218</v>
      </c>
      <c r="J51" s="19">
        <v>7.3432222059039507</v>
      </c>
      <c r="K51" s="99">
        <v>14.202899634088455</v>
      </c>
      <c r="L51" s="18">
        <v>17</v>
      </c>
    </row>
    <row r="52" spans="1:12" s="16" customFormat="1" ht="15" customHeight="1" x14ac:dyDescent="0.25">
      <c r="A52" s="130" t="s">
        <v>73</v>
      </c>
      <c r="B52" s="103">
        <v>17</v>
      </c>
      <c r="C52" s="18">
        <v>15</v>
      </c>
      <c r="D52" s="18">
        <v>14</v>
      </c>
      <c r="E52" s="18">
        <v>8</v>
      </c>
      <c r="F52" s="136">
        <v>19</v>
      </c>
      <c r="G52" s="19">
        <v>9.3873381374416738</v>
      </c>
      <c r="H52" s="19">
        <v>8.2657379650855223</v>
      </c>
      <c r="I52" s="19">
        <v>7.7183039578360084</v>
      </c>
      <c r="J52" s="19">
        <v>4.3984803250476956</v>
      </c>
      <c r="K52" s="99">
        <v>10.435432136737115</v>
      </c>
      <c r="L52" s="18">
        <v>27</v>
      </c>
    </row>
    <row r="53" spans="1:12" s="16" customFormat="1" ht="15" customHeight="1" x14ac:dyDescent="0.25">
      <c r="A53" s="130" t="s">
        <v>74</v>
      </c>
      <c r="B53" s="103">
        <v>0</v>
      </c>
      <c r="C53" s="18">
        <v>0</v>
      </c>
      <c r="D53" s="18">
        <v>0</v>
      </c>
      <c r="E53" s="18">
        <v>0</v>
      </c>
      <c r="F53" s="136">
        <v>0</v>
      </c>
      <c r="G53" s="19">
        <v>0</v>
      </c>
      <c r="H53" s="19">
        <v>0</v>
      </c>
      <c r="I53" s="19">
        <v>0</v>
      </c>
      <c r="J53" s="19">
        <v>0</v>
      </c>
      <c r="K53" s="99">
        <v>0</v>
      </c>
      <c r="L53" s="18">
        <v>52</v>
      </c>
    </row>
    <row r="54" spans="1:12" s="16" customFormat="1" ht="15" customHeight="1" x14ac:dyDescent="0.25">
      <c r="A54" s="130" t="s">
        <v>75</v>
      </c>
      <c r="B54" s="103">
        <v>1</v>
      </c>
      <c r="C54" s="18">
        <v>0</v>
      </c>
      <c r="D54" s="18">
        <v>2</v>
      </c>
      <c r="E54" s="18">
        <v>4</v>
      </c>
      <c r="F54" s="136">
        <v>4</v>
      </c>
      <c r="G54" s="19">
        <v>2.2527596305474207</v>
      </c>
      <c r="H54" s="19">
        <v>0</v>
      </c>
      <c r="I54" s="19">
        <v>4.5256036023804675</v>
      </c>
      <c r="J54" s="19">
        <v>9.0721462429974373</v>
      </c>
      <c r="K54" s="99">
        <v>9.1345055948846774</v>
      </c>
      <c r="L54" s="18">
        <v>33</v>
      </c>
    </row>
    <row r="55" spans="1:12" s="16" customFormat="1" ht="15" customHeight="1" x14ac:dyDescent="0.25">
      <c r="A55" s="130" t="s">
        <v>76</v>
      </c>
      <c r="B55" s="103">
        <v>35</v>
      </c>
      <c r="C55" s="18">
        <v>53</v>
      </c>
      <c r="D55" s="18">
        <v>38</v>
      </c>
      <c r="E55" s="18">
        <v>54</v>
      </c>
      <c r="F55" s="136">
        <v>57</v>
      </c>
      <c r="G55" s="19">
        <v>7.8524458125150041</v>
      </c>
      <c r="H55" s="19">
        <v>11.801617044207076</v>
      </c>
      <c r="I55" s="19">
        <v>8.4126446476762275</v>
      </c>
      <c r="J55" s="19">
        <v>11.909881893671221</v>
      </c>
      <c r="K55" s="99">
        <v>12.595794330566678</v>
      </c>
      <c r="L55" s="18">
        <v>19</v>
      </c>
    </row>
    <row r="56" spans="1:12" s="16" customFormat="1" ht="15" customHeight="1" x14ac:dyDescent="0.25">
      <c r="A56" s="130" t="s">
        <v>77</v>
      </c>
      <c r="B56" s="103">
        <v>56</v>
      </c>
      <c r="C56" s="18">
        <v>56</v>
      </c>
      <c r="D56" s="18">
        <v>76</v>
      </c>
      <c r="E56" s="18">
        <v>53</v>
      </c>
      <c r="F56" s="136">
        <v>49</v>
      </c>
      <c r="G56" s="19">
        <v>11.175168774981991</v>
      </c>
      <c r="H56" s="19">
        <v>11.270576349098052</v>
      </c>
      <c r="I56" s="19">
        <v>15.426209942598261</v>
      </c>
      <c r="J56" s="19">
        <v>10.818976075773659</v>
      </c>
      <c r="K56" s="99">
        <v>10.100801879985983</v>
      </c>
      <c r="L56" s="18">
        <v>30</v>
      </c>
    </row>
    <row r="57" spans="1:12" s="16" customFormat="1" ht="15" customHeight="1" x14ac:dyDescent="0.25">
      <c r="A57" s="130" t="s">
        <v>78</v>
      </c>
      <c r="B57" s="103">
        <v>66</v>
      </c>
      <c r="C57" s="18">
        <v>82</v>
      </c>
      <c r="D57" s="18">
        <v>90</v>
      </c>
      <c r="E57" s="18">
        <v>78</v>
      </c>
      <c r="F57" s="136">
        <v>114</v>
      </c>
      <c r="G57" s="19">
        <v>12.07687479757511</v>
      </c>
      <c r="H57" s="19">
        <v>14.921462157716215</v>
      </c>
      <c r="I57" s="19">
        <v>16.317176910832067</v>
      </c>
      <c r="J57" s="19">
        <v>14.079549454417458</v>
      </c>
      <c r="K57" s="99">
        <v>20.609685105705989</v>
      </c>
      <c r="L57" s="18">
        <v>9</v>
      </c>
    </row>
    <row r="58" spans="1:12" s="16" customFormat="1" ht="15" customHeight="1" x14ac:dyDescent="0.25">
      <c r="A58" s="130" t="s">
        <v>79</v>
      </c>
      <c r="B58" s="103">
        <v>1</v>
      </c>
      <c r="C58" s="18">
        <v>5</v>
      </c>
      <c r="D58" s="18">
        <v>26</v>
      </c>
      <c r="E58" s="18">
        <v>32</v>
      </c>
      <c r="F58" s="136">
        <v>26</v>
      </c>
      <c r="G58" s="19">
        <v>1.0227981712368699</v>
      </c>
      <c r="H58" s="19">
        <v>5.033523264944531</v>
      </c>
      <c r="I58" s="19">
        <v>25.730855254042712</v>
      </c>
      <c r="J58" s="19">
        <v>31.761471350160296</v>
      </c>
      <c r="K58" s="99">
        <v>25.621316935690494</v>
      </c>
      <c r="L58" s="18">
        <v>7</v>
      </c>
    </row>
    <row r="59" spans="1:12" s="16" customFormat="1" ht="15" customHeight="1" x14ac:dyDescent="0.25">
      <c r="A59" s="130" t="s">
        <v>80</v>
      </c>
      <c r="B59" s="103">
        <v>0</v>
      </c>
      <c r="C59" s="18">
        <v>6</v>
      </c>
      <c r="D59" s="18">
        <v>2</v>
      </c>
      <c r="E59" s="18">
        <v>6</v>
      </c>
      <c r="F59" s="136">
        <v>3</v>
      </c>
      <c r="G59" s="19">
        <v>0</v>
      </c>
      <c r="H59" s="19">
        <v>9.2925288068393019</v>
      </c>
      <c r="I59" s="19">
        <v>3.0622243998040175</v>
      </c>
      <c r="J59" s="19">
        <v>9.1403500754078877</v>
      </c>
      <c r="K59" s="99">
        <v>4.5542179648717989</v>
      </c>
      <c r="L59" s="18">
        <v>46</v>
      </c>
    </row>
    <row r="60" spans="1:12" s="16" customFormat="1" ht="15" customHeight="1" x14ac:dyDescent="0.25">
      <c r="A60" s="130" t="s">
        <v>81</v>
      </c>
      <c r="B60" s="103">
        <v>1</v>
      </c>
      <c r="C60" s="18">
        <v>0</v>
      </c>
      <c r="D60" s="18">
        <v>0</v>
      </c>
      <c r="E60" s="18">
        <v>1</v>
      </c>
      <c r="F60" s="136">
        <v>2</v>
      </c>
      <c r="G60" s="19">
        <v>6.4524454768357211</v>
      </c>
      <c r="H60" s="19">
        <v>0</v>
      </c>
      <c r="I60" s="19">
        <v>0</v>
      </c>
      <c r="J60" s="19">
        <v>6.1977068484660673</v>
      </c>
      <c r="K60" s="99">
        <v>12.463388795413472</v>
      </c>
      <c r="L60" s="18">
        <v>20</v>
      </c>
    </row>
    <row r="61" spans="1:12" s="16" customFormat="1" ht="15" customHeight="1" x14ac:dyDescent="0.25">
      <c r="A61" s="130" t="s">
        <v>82</v>
      </c>
      <c r="B61" s="103">
        <v>35</v>
      </c>
      <c r="C61" s="18">
        <v>20</v>
      </c>
      <c r="D61" s="18">
        <v>19</v>
      </c>
      <c r="E61" s="18">
        <v>39</v>
      </c>
      <c r="F61" s="136">
        <v>49</v>
      </c>
      <c r="G61" s="19">
        <v>7.5213337258753219</v>
      </c>
      <c r="H61" s="19">
        <v>4.2766477923944093</v>
      </c>
      <c r="I61" s="19">
        <v>4.0372360656922055</v>
      </c>
      <c r="J61" s="19">
        <v>8.2368495528869108</v>
      </c>
      <c r="K61" s="99">
        <v>10.315832908770142</v>
      </c>
      <c r="L61" s="18">
        <v>28</v>
      </c>
    </row>
    <row r="62" spans="1:12" s="16" customFormat="1" ht="15" customHeight="1" x14ac:dyDescent="0.25">
      <c r="A62" s="130" t="s">
        <v>83</v>
      </c>
      <c r="B62" s="103">
        <v>2</v>
      </c>
      <c r="C62" s="18">
        <v>1</v>
      </c>
      <c r="D62" s="18">
        <v>2</v>
      </c>
      <c r="E62" s="18">
        <v>2</v>
      </c>
      <c r="F62" s="136">
        <v>0</v>
      </c>
      <c r="G62" s="19">
        <v>3.6342491641226924</v>
      </c>
      <c r="H62" s="19">
        <v>1.8079586339064562</v>
      </c>
      <c r="I62" s="19">
        <v>3.6155904259165523</v>
      </c>
      <c r="J62" s="19">
        <v>3.6036036036036037</v>
      </c>
      <c r="K62" s="99">
        <v>0</v>
      </c>
      <c r="L62" s="18">
        <v>52</v>
      </c>
    </row>
    <row r="63" spans="1:12" s="16" customFormat="1" ht="15" customHeight="1" x14ac:dyDescent="0.25">
      <c r="A63" s="130" t="s">
        <v>84</v>
      </c>
      <c r="B63" s="103">
        <v>42</v>
      </c>
      <c r="C63" s="18">
        <v>58</v>
      </c>
      <c r="D63" s="18">
        <v>77</v>
      </c>
      <c r="E63" s="18">
        <v>74</v>
      </c>
      <c r="F63" s="136">
        <v>79</v>
      </c>
      <c r="G63" s="19">
        <v>4.9412985497288755</v>
      </c>
      <c r="H63" s="19">
        <v>6.8273607659827924</v>
      </c>
      <c r="I63" s="19">
        <v>9.107317315494031</v>
      </c>
      <c r="J63" s="19">
        <v>8.762114511364107</v>
      </c>
      <c r="K63" s="99">
        <v>9.4289516557358457</v>
      </c>
      <c r="L63" s="18">
        <v>32</v>
      </c>
    </row>
    <row r="64" spans="1:12" s="16" customFormat="1" ht="15" customHeight="1" x14ac:dyDescent="0.25">
      <c r="A64" s="130" t="s">
        <v>85</v>
      </c>
      <c r="B64" s="103">
        <v>11</v>
      </c>
      <c r="C64" s="18">
        <v>16</v>
      </c>
      <c r="D64" s="18">
        <v>18</v>
      </c>
      <c r="E64" s="18">
        <v>28</v>
      </c>
      <c r="F64" s="136">
        <v>21</v>
      </c>
      <c r="G64" s="19">
        <v>5.114566284779051</v>
      </c>
      <c r="H64" s="19">
        <v>7.3911878562783517</v>
      </c>
      <c r="I64" s="19">
        <v>8.3305179268117726</v>
      </c>
      <c r="J64" s="19">
        <v>12.930397517363676</v>
      </c>
      <c r="K64" s="99">
        <v>9.671358042885565</v>
      </c>
      <c r="L64" s="18">
        <v>31</v>
      </c>
    </row>
    <row r="65" spans="1:12" s="16" customFormat="1" ht="15" customHeight="1" x14ac:dyDescent="0.25">
      <c r="A65" s="130" t="s">
        <v>86</v>
      </c>
      <c r="B65" s="103">
        <v>3</v>
      </c>
      <c r="C65" s="18">
        <v>4</v>
      </c>
      <c r="D65" s="18">
        <v>13</v>
      </c>
      <c r="E65" s="18">
        <v>14</v>
      </c>
      <c r="F65" s="136">
        <v>27</v>
      </c>
      <c r="G65" s="19">
        <v>3.8372494595873676</v>
      </c>
      <c r="H65" s="19">
        <v>5.0605366699138443</v>
      </c>
      <c r="I65" s="19">
        <v>16.199376947040498</v>
      </c>
      <c r="J65" s="19">
        <v>17.184661462169196</v>
      </c>
      <c r="K65" s="99">
        <v>32.890329025106283</v>
      </c>
      <c r="L65" s="18">
        <v>5</v>
      </c>
    </row>
    <row r="66" spans="1:12" s="16" customFormat="1" ht="24.95" customHeight="1" x14ac:dyDescent="0.25">
      <c r="A66" s="21" t="s">
        <v>87</v>
      </c>
      <c r="L66" s="22"/>
    </row>
    <row r="67" spans="1:12" s="16" customFormat="1" ht="18" customHeight="1" x14ac:dyDescent="0.25">
      <c r="A67" s="23" t="s">
        <v>88</v>
      </c>
      <c r="L67" s="22"/>
    </row>
    <row r="68" spans="1:12" s="16" customFormat="1" ht="18" customHeight="1" x14ac:dyDescent="0.25">
      <c r="A68" s="23" t="s">
        <v>89</v>
      </c>
      <c r="L68" s="22"/>
    </row>
    <row r="69" spans="1:12" s="22" customFormat="1" ht="18" customHeight="1" x14ac:dyDescent="0.25">
      <c r="A69" s="66" t="s">
        <v>6</v>
      </c>
      <c r="B69" s="24"/>
      <c r="C69" s="24"/>
      <c r="D69" s="24"/>
      <c r="E69" s="24"/>
      <c r="F69" s="24"/>
      <c r="G69" s="24"/>
      <c r="H69" s="24"/>
      <c r="I69" s="24"/>
      <c r="J69" s="24"/>
      <c r="K69" s="24"/>
    </row>
    <row r="70" spans="1:12" s="22" customFormat="1" ht="15.75" x14ac:dyDescent="0.25">
      <c r="A70" s="66" t="s">
        <v>7</v>
      </c>
      <c r="B70" s="16"/>
      <c r="C70" s="16"/>
      <c r="D70" s="16"/>
      <c r="E70" s="16"/>
      <c r="F70" s="16"/>
      <c r="G70" s="16"/>
      <c r="H70" s="16"/>
      <c r="I70" s="16"/>
      <c r="J70" s="16"/>
      <c r="K70" s="16"/>
    </row>
    <row r="71" spans="1:12" ht="15.75" x14ac:dyDescent="0.25">
      <c r="A71" s="65" t="s">
        <v>10</v>
      </c>
    </row>
    <row r="72" spans="1:12" ht="15.75" x14ac:dyDescent="0.25">
      <c r="A72" s="16"/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22"/>
    </row>
  </sheetData>
  <sheetProtection algorithmName="SHA-512" hashValue="DovJM1X0TP/67Qsc2qET5PvKTnTbIbmWEiN+JKinyzITcTHaHfJJ9jeIynel30LTJoRBJ0uJo70r1ww0Gw/0Cg==" saltValue="7W4NcD4Nb8Duk0ce4Q+B2g==" spinCount="100000" sheet="1" objects="1" scenarios="1"/>
  <hyperlinks>
    <hyperlink ref="A71" location="'Table of Contents'!A1" display="Click here to return to the Table of Contents" xr:uid="{4E975792-22C5-441B-99BE-891C60FBFC34}"/>
  </hyperlinks>
  <printOptions horizontalCentered="1"/>
  <pageMargins left="0.25" right="0.25" top="0.3" bottom="0.1" header="0.3" footer="0"/>
  <pageSetup scale="69" orientation="portrait" r:id="rId1"/>
  <tableParts count="1">
    <tablePart r:id="rId2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526C82-0B1D-497C-AB40-04C9D1E40FA6}">
  <sheetPr codeName="Sheet42">
    <pageSetUpPr fitToPage="1"/>
  </sheetPr>
  <dimension ref="A1:K74"/>
  <sheetViews>
    <sheetView zoomScaleNormal="100" workbookViewId="0"/>
  </sheetViews>
  <sheetFormatPr defaultColWidth="9.140625" defaultRowHeight="12.75" x14ac:dyDescent="0.2"/>
  <cols>
    <col min="1" max="1" width="23.7109375" style="25" customWidth="1"/>
    <col min="2" max="7" width="11.7109375" style="25" customWidth="1"/>
    <col min="8" max="8" width="15.5703125" style="25" customWidth="1"/>
    <col min="9" max="16384" width="9.140625" style="25"/>
  </cols>
  <sheetData>
    <row r="1" spans="1:7" s="84" customFormat="1" ht="21" x14ac:dyDescent="0.35">
      <c r="A1" s="84" t="s">
        <v>266</v>
      </c>
    </row>
    <row r="2" spans="1:7" ht="35.1" customHeight="1" x14ac:dyDescent="0.2">
      <c r="A2" s="28" t="s">
        <v>200</v>
      </c>
      <c r="B2" s="29"/>
      <c r="C2" s="29"/>
      <c r="D2" s="29"/>
      <c r="E2" s="29"/>
      <c r="F2" s="29"/>
      <c r="G2" s="29"/>
    </row>
    <row r="3" spans="1:7" s="10" customFormat="1" ht="38.1" customHeight="1" x14ac:dyDescent="0.3">
      <c r="A3" s="30" t="s">
        <v>12</v>
      </c>
      <c r="B3" s="210" t="s">
        <v>91</v>
      </c>
      <c r="C3" s="94" t="s">
        <v>92</v>
      </c>
      <c r="D3" s="95" t="s">
        <v>93</v>
      </c>
      <c r="E3" s="97" t="s">
        <v>94</v>
      </c>
      <c r="F3" s="8" t="s">
        <v>95</v>
      </c>
      <c r="G3" s="8" t="s">
        <v>96</v>
      </c>
    </row>
    <row r="4" spans="1:7" ht="18" customHeight="1" x14ac:dyDescent="0.2">
      <c r="A4" s="11" t="s">
        <v>24</v>
      </c>
      <c r="B4" s="117">
        <v>1696</v>
      </c>
      <c r="C4" s="127">
        <v>8.599465535761091</v>
      </c>
      <c r="D4" s="117">
        <v>6817</v>
      </c>
      <c r="E4" s="98">
        <v>34.69836809354365</v>
      </c>
      <c r="F4" s="12">
        <v>8532</v>
      </c>
      <c r="G4" s="14">
        <v>21.6720868474589</v>
      </c>
    </row>
    <row r="5" spans="1:7" s="16" customFormat="1" ht="15.75" customHeight="1" x14ac:dyDescent="0.25">
      <c r="A5" s="17" t="s">
        <v>26</v>
      </c>
      <c r="B5" s="118">
        <v>38</v>
      </c>
      <c r="C5" s="104">
        <v>4.4814180976739966</v>
      </c>
      <c r="D5" s="118">
        <v>138</v>
      </c>
      <c r="E5" s="99">
        <v>16.751737924046957</v>
      </c>
      <c r="F5" s="18">
        <v>177</v>
      </c>
      <c r="G5" s="19">
        <v>10.587764492226961</v>
      </c>
    </row>
    <row r="6" spans="1:7" s="16" customFormat="1" ht="15.75" customHeight="1" x14ac:dyDescent="0.25">
      <c r="A6" s="16" t="s">
        <v>263</v>
      </c>
      <c r="B6" s="118">
        <v>2</v>
      </c>
      <c r="C6" s="104">
        <v>3.208206845129181</v>
      </c>
      <c r="D6" s="118">
        <v>18</v>
      </c>
      <c r="E6" s="99">
        <v>30.195014838419311</v>
      </c>
      <c r="F6" s="18">
        <v>20</v>
      </c>
      <c r="G6" s="19">
        <v>16.399813086724041</v>
      </c>
    </row>
    <row r="7" spans="1:7" s="16" customFormat="1" ht="15.75" customHeight="1" x14ac:dyDescent="0.25">
      <c r="A7" s="17" t="s">
        <v>28</v>
      </c>
      <c r="B7" s="118">
        <v>0</v>
      </c>
      <c r="C7" s="104">
        <v>0</v>
      </c>
      <c r="D7" s="118">
        <v>0</v>
      </c>
      <c r="E7" s="99">
        <v>0</v>
      </c>
      <c r="F7" s="18">
        <v>0</v>
      </c>
      <c r="G7" s="19">
        <v>0</v>
      </c>
    </row>
    <row r="8" spans="1:7" s="16" customFormat="1" ht="15.75" customHeight="1" x14ac:dyDescent="0.25">
      <c r="A8" s="17" t="s">
        <v>29</v>
      </c>
      <c r="B8" s="118" t="s">
        <v>97</v>
      </c>
      <c r="C8" s="104" t="s">
        <v>97</v>
      </c>
      <c r="D8" s="118" t="s">
        <v>97</v>
      </c>
      <c r="E8" s="99" t="s">
        <v>97</v>
      </c>
      <c r="F8" s="18">
        <v>2</v>
      </c>
      <c r="G8" s="19">
        <v>4.960809604127407</v>
      </c>
    </row>
    <row r="9" spans="1:7" s="16" customFormat="1" ht="15.75" customHeight="1" x14ac:dyDescent="0.25">
      <c r="A9" s="17" t="s">
        <v>30</v>
      </c>
      <c r="B9" s="118">
        <v>17</v>
      </c>
      <c r="C9" s="104">
        <v>16.92346716353039</v>
      </c>
      <c r="D9" s="118">
        <v>9</v>
      </c>
      <c r="E9" s="99">
        <v>8.9369257749492093</v>
      </c>
      <c r="F9" s="18">
        <v>26</v>
      </c>
      <c r="G9" s="19">
        <v>12.925163304467125</v>
      </c>
    </row>
    <row r="10" spans="1:7" s="16" customFormat="1" ht="15.75" customHeight="1" x14ac:dyDescent="0.25">
      <c r="A10" s="17" t="s">
        <v>31</v>
      </c>
      <c r="B10" s="118">
        <v>0</v>
      </c>
      <c r="C10" s="104">
        <v>0</v>
      </c>
      <c r="D10" s="118">
        <v>0</v>
      </c>
      <c r="E10" s="99">
        <v>0</v>
      </c>
      <c r="F10" s="18">
        <v>0</v>
      </c>
      <c r="G10" s="19">
        <v>0</v>
      </c>
    </row>
    <row r="11" spans="1:7" s="16" customFormat="1" ht="15.75" customHeight="1" x14ac:dyDescent="0.25">
      <c r="A11" s="17" t="s">
        <v>32</v>
      </c>
      <c r="B11" s="118" t="s">
        <v>97</v>
      </c>
      <c r="C11" s="104" t="s">
        <v>97</v>
      </c>
      <c r="D11" s="118" t="s">
        <v>97</v>
      </c>
      <c r="E11" s="99" t="s">
        <v>97</v>
      </c>
      <c r="F11" s="18">
        <v>2</v>
      </c>
      <c r="G11" s="19">
        <v>9.0665941339135649</v>
      </c>
    </row>
    <row r="12" spans="1:7" s="16" customFormat="1" ht="15.75" customHeight="1" x14ac:dyDescent="0.25">
      <c r="A12" s="20" t="s">
        <v>33</v>
      </c>
      <c r="B12" s="118">
        <v>30</v>
      </c>
      <c r="C12" s="104">
        <v>5.067601778752282</v>
      </c>
      <c r="D12" s="118">
        <v>92</v>
      </c>
      <c r="E12" s="99">
        <v>16.090414232325472</v>
      </c>
      <c r="F12" s="18">
        <v>122</v>
      </c>
      <c r="G12" s="19">
        <v>10.48321611321875</v>
      </c>
    </row>
    <row r="13" spans="1:7" s="16" customFormat="1" ht="15.75" customHeight="1" x14ac:dyDescent="0.25">
      <c r="A13" s="17" t="s">
        <v>34</v>
      </c>
      <c r="B13" s="118" t="s">
        <v>97</v>
      </c>
      <c r="C13" s="104" t="s">
        <v>97</v>
      </c>
      <c r="D13" s="118" t="s">
        <v>97</v>
      </c>
      <c r="E13" s="99" t="s">
        <v>97</v>
      </c>
      <c r="F13" s="18">
        <v>2</v>
      </c>
      <c r="G13" s="19">
        <v>7.2650659304733392</v>
      </c>
    </row>
    <row r="14" spans="1:7" s="16" customFormat="1" ht="15.75" customHeight="1" x14ac:dyDescent="0.25">
      <c r="A14" s="17" t="s">
        <v>35</v>
      </c>
      <c r="B14" s="118">
        <v>7</v>
      </c>
      <c r="C14" s="104">
        <v>7.3746130910951839</v>
      </c>
      <c r="D14" s="118">
        <v>6</v>
      </c>
      <c r="E14" s="99">
        <v>6.1809939645773904</v>
      </c>
      <c r="F14" s="18">
        <v>13</v>
      </c>
      <c r="G14" s="19">
        <v>6.7711154631442874</v>
      </c>
    </row>
    <row r="15" spans="1:7" s="16" customFormat="1" ht="15.75" customHeight="1" x14ac:dyDescent="0.25">
      <c r="A15" s="17" t="s">
        <v>36</v>
      </c>
      <c r="B15" s="118">
        <v>62</v>
      </c>
      <c r="C15" s="104">
        <v>12.277321863651309</v>
      </c>
      <c r="D15" s="118">
        <v>129</v>
      </c>
      <c r="E15" s="99">
        <v>25.356371403306177</v>
      </c>
      <c r="F15" s="18">
        <v>191</v>
      </c>
      <c r="G15" s="19">
        <v>18.841048627661408</v>
      </c>
    </row>
    <row r="16" spans="1:7" s="16" customFormat="1" ht="15.75" customHeight="1" x14ac:dyDescent="0.25">
      <c r="A16" s="17" t="s">
        <v>37</v>
      </c>
      <c r="B16" s="118">
        <v>0</v>
      </c>
      <c r="C16" s="104">
        <v>0</v>
      </c>
      <c r="D16" s="118">
        <v>0</v>
      </c>
      <c r="E16" s="99">
        <v>0</v>
      </c>
      <c r="F16" s="18">
        <v>0</v>
      </c>
      <c r="G16" s="19">
        <v>0</v>
      </c>
    </row>
    <row r="17" spans="1:7" s="16" customFormat="1" ht="15.75" customHeight="1" x14ac:dyDescent="0.25">
      <c r="A17" s="20" t="s">
        <v>38</v>
      </c>
      <c r="B17" s="118">
        <v>7</v>
      </c>
      <c r="C17" s="104">
        <v>10.385847616207609</v>
      </c>
      <c r="D17" s="118">
        <v>8</v>
      </c>
      <c r="E17" s="99">
        <v>11.753023694481371</v>
      </c>
      <c r="F17" s="18">
        <v>15</v>
      </c>
      <c r="G17" s="19">
        <v>11.072807399588076</v>
      </c>
    </row>
    <row r="18" spans="1:7" s="16" customFormat="1" ht="15.75" customHeight="1" x14ac:dyDescent="0.25">
      <c r="A18" s="17" t="s">
        <v>39</v>
      </c>
      <c r="B18" s="118">
        <v>7</v>
      </c>
      <c r="C18" s="104">
        <v>8.0260264072699599</v>
      </c>
      <c r="D18" s="118">
        <v>9</v>
      </c>
      <c r="E18" s="99">
        <v>10.018284400299178</v>
      </c>
      <c r="F18" s="18">
        <v>16</v>
      </c>
      <c r="G18" s="19">
        <v>9.0368931161467003</v>
      </c>
    </row>
    <row r="19" spans="1:7" s="16" customFormat="1" ht="15.75" customHeight="1" x14ac:dyDescent="0.25">
      <c r="A19" s="17" t="s">
        <v>40</v>
      </c>
      <c r="B19" s="118">
        <v>0</v>
      </c>
      <c r="C19" s="104">
        <v>0</v>
      </c>
      <c r="D19" s="118">
        <v>0</v>
      </c>
      <c r="E19" s="99">
        <v>0</v>
      </c>
      <c r="F19" s="18">
        <v>0</v>
      </c>
      <c r="G19" s="19">
        <v>0</v>
      </c>
    </row>
    <row r="20" spans="1:7" s="16" customFormat="1" ht="15.75" customHeight="1" x14ac:dyDescent="0.25">
      <c r="A20" s="17" t="s">
        <v>41</v>
      </c>
      <c r="B20" s="118">
        <v>105</v>
      </c>
      <c r="C20" s="104">
        <v>23.728944700878955</v>
      </c>
      <c r="D20" s="118">
        <v>155</v>
      </c>
      <c r="E20" s="99">
        <v>33.277123938367239</v>
      </c>
      <c r="F20" s="18">
        <v>260</v>
      </c>
      <c r="G20" s="19">
        <v>28.625439428019718</v>
      </c>
    </row>
    <row r="21" spans="1:7" s="16" customFormat="1" ht="15.75" customHeight="1" x14ac:dyDescent="0.25">
      <c r="A21" s="17" t="s">
        <v>42</v>
      </c>
      <c r="B21" s="118">
        <v>3</v>
      </c>
      <c r="C21" s="104">
        <v>4.3334024412148313</v>
      </c>
      <c r="D21" s="118">
        <v>4</v>
      </c>
      <c r="E21" s="99">
        <v>4.7400477897394211</v>
      </c>
      <c r="F21" s="18">
        <v>7</v>
      </c>
      <c r="G21" s="19">
        <v>4.5567873347350893</v>
      </c>
    </row>
    <row r="22" spans="1:7" s="16" customFormat="1" ht="15.75" customHeight="1" x14ac:dyDescent="0.25">
      <c r="A22" s="17" t="s">
        <v>43</v>
      </c>
      <c r="B22" s="118">
        <v>19</v>
      </c>
      <c r="C22" s="104">
        <v>55.84637497330214</v>
      </c>
      <c r="D22" s="118">
        <v>9</v>
      </c>
      <c r="E22" s="99">
        <v>26.42388313210672</v>
      </c>
      <c r="F22" s="18">
        <v>28</v>
      </c>
      <c r="G22" s="19">
        <v>41.126876413736291</v>
      </c>
    </row>
    <row r="23" spans="1:7" s="16" customFormat="1" ht="15.75" customHeight="1" x14ac:dyDescent="0.25">
      <c r="A23" s="17" t="s">
        <v>44</v>
      </c>
      <c r="B23" s="118">
        <v>0</v>
      </c>
      <c r="C23" s="104">
        <v>0</v>
      </c>
      <c r="D23" s="118">
        <v>0</v>
      </c>
      <c r="E23" s="99">
        <v>0</v>
      </c>
      <c r="F23" s="18">
        <v>0</v>
      </c>
      <c r="G23" s="19">
        <v>0</v>
      </c>
    </row>
    <row r="24" spans="1:7" s="16" customFormat="1" ht="15.75" customHeight="1" x14ac:dyDescent="0.25">
      <c r="A24" s="17" t="s">
        <v>45</v>
      </c>
      <c r="B24" s="118">
        <v>572</v>
      </c>
      <c r="C24" s="104">
        <v>11.390787040182577</v>
      </c>
      <c r="D24" s="118">
        <v>2974</v>
      </c>
      <c r="E24" s="99">
        <v>60.406013179960432</v>
      </c>
      <c r="F24" s="18">
        <v>3547</v>
      </c>
      <c r="G24" s="19">
        <v>35.666332460294193</v>
      </c>
    </row>
    <row r="25" spans="1:7" s="16" customFormat="1" ht="15.75" customHeight="1" x14ac:dyDescent="0.25">
      <c r="A25" s="16" t="s">
        <v>264</v>
      </c>
      <c r="B25" s="118">
        <v>48</v>
      </c>
      <c r="C25" s="104">
        <v>20.444366553498231</v>
      </c>
      <c r="D25" s="118">
        <v>191</v>
      </c>
      <c r="E25" s="99">
        <v>84.661700668484372</v>
      </c>
      <c r="F25" s="18">
        <v>240</v>
      </c>
      <c r="G25" s="19">
        <v>52.130023322762135</v>
      </c>
    </row>
    <row r="26" spans="1:7" s="16" customFormat="1" ht="15.75" customHeight="1" x14ac:dyDescent="0.25">
      <c r="A26" s="16" t="s">
        <v>265</v>
      </c>
      <c r="B26" s="118">
        <v>1</v>
      </c>
      <c r="C26" s="104">
        <v>1.4016809637463463</v>
      </c>
      <c r="D26" s="118">
        <v>22</v>
      </c>
      <c r="E26" s="99">
        <v>32.411717999395997</v>
      </c>
      <c r="F26" s="18">
        <v>23</v>
      </c>
      <c r="G26" s="19">
        <v>16.520662717085145</v>
      </c>
    </row>
    <row r="27" spans="1:7" s="16" customFormat="1" ht="15.75" customHeight="1" x14ac:dyDescent="0.25">
      <c r="A27" s="17" t="s">
        <v>48</v>
      </c>
      <c r="B27" s="118">
        <v>1</v>
      </c>
      <c r="C27" s="104">
        <v>1.2435947904374647</v>
      </c>
      <c r="D27" s="118">
        <v>7</v>
      </c>
      <c r="E27" s="99">
        <v>9.18129654664755</v>
      </c>
      <c r="F27" s="18">
        <v>8</v>
      </c>
      <c r="G27" s="19">
        <v>5.1067958686021351</v>
      </c>
    </row>
    <row r="28" spans="1:7" s="16" customFormat="1" ht="15.75" customHeight="1" x14ac:dyDescent="0.25">
      <c r="A28" s="17" t="s">
        <v>49</v>
      </c>
      <c r="B28" s="118">
        <v>1</v>
      </c>
      <c r="C28" s="104">
        <v>0.76166764334468828</v>
      </c>
      <c r="D28" s="118">
        <v>22</v>
      </c>
      <c r="E28" s="99">
        <v>17.037735653881899</v>
      </c>
      <c r="F28" s="18">
        <v>23</v>
      </c>
      <c r="G28" s="19">
        <v>8.8320226099778782</v>
      </c>
    </row>
    <row r="29" spans="1:7" s="16" customFormat="1" ht="15.75" customHeight="1" x14ac:dyDescent="0.25">
      <c r="A29" s="17" t="s">
        <v>50</v>
      </c>
      <c r="B29" s="118" t="s">
        <v>97</v>
      </c>
      <c r="C29" s="104" t="s">
        <v>97</v>
      </c>
      <c r="D29" s="118" t="s">
        <v>97</v>
      </c>
      <c r="E29" s="99" t="s">
        <v>97</v>
      </c>
      <c r="F29" s="18">
        <v>1</v>
      </c>
      <c r="G29" s="19">
        <v>5.8671673316123023</v>
      </c>
    </row>
    <row r="30" spans="1:7" s="16" customFormat="1" ht="15.75" customHeight="1" x14ac:dyDescent="0.25">
      <c r="A30" s="17" t="s">
        <v>51</v>
      </c>
      <c r="B30" s="118">
        <v>0</v>
      </c>
      <c r="C30" s="104">
        <v>0</v>
      </c>
      <c r="D30" s="118">
        <v>4</v>
      </c>
      <c r="E30" s="99">
        <v>8.7911729964297756</v>
      </c>
      <c r="F30" s="18">
        <v>4</v>
      </c>
      <c r="G30" s="19">
        <v>4.4049952646300845</v>
      </c>
    </row>
    <row r="31" spans="1:7" s="16" customFormat="1" ht="15.75" customHeight="1" x14ac:dyDescent="0.25">
      <c r="A31" s="17" t="s">
        <v>52</v>
      </c>
      <c r="B31" s="118">
        <v>10</v>
      </c>
      <c r="C31" s="104">
        <v>7.1508688181775408</v>
      </c>
      <c r="D31" s="118">
        <v>11</v>
      </c>
      <c r="E31" s="99">
        <v>7.6735342081705742</v>
      </c>
      <c r="F31" s="18">
        <v>21</v>
      </c>
      <c r="G31" s="19">
        <v>7.4154375284699894</v>
      </c>
    </row>
    <row r="32" spans="1:7" s="16" customFormat="1" ht="15.75" customHeight="1" x14ac:dyDescent="0.25">
      <c r="A32" s="17" t="s">
        <v>53</v>
      </c>
      <c r="B32" s="118">
        <v>0</v>
      </c>
      <c r="C32" s="104">
        <v>0</v>
      </c>
      <c r="D32" s="118">
        <v>0</v>
      </c>
      <c r="E32" s="99">
        <v>0</v>
      </c>
      <c r="F32" s="18">
        <v>0</v>
      </c>
      <c r="G32" s="19">
        <v>0</v>
      </c>
    </row>
    <row r="33" spans="1:7" s="16" customFormat="1" ht="15.75" customHeight="1" x14ac:dyDescent="0.25">
      <c r="A33" s="17" t="s">
        <v>54</v>
      </c>
      <c r="B33" s="118">
        <v>0</v>
      </c>
      <c r="C33" s="104">
        <v>0</v>
      </c>
      <c r="D33" s="118">
        <v>0</v>
      </c>
      <c r="E33" s="99">
        <v>0</v>
      </c>
      <c r="F33" s="18">
        <v>0</v>
      </c>
      <c r="G33" s="19">
        <v>0</v>
      </c>
    </row>
    <row r="34" spans="1:7" s="16" customFormat="1" ht="15.75" customHeight="1" x14ac:dyDescent="0.25">
      <c r="A34" s="17" t="s">
        <v>55</v>
      </c>
      <c r="B34" s="118">
        <v>6</v>
      </c>
      <c r="C34" s="104">
        <v>2.8092630672207721</v>
      </c>
      <c r="D34" s="118">
        <v>21</v>
      </c>
      <c r="E34" s="99">
        <v>9.2869458061044838</v>
      </c>
      <c r="F34" s="18">
        <v>27</v>
      </c>
      <c r="G34" s="19">
        <v>6.1405084795873757</v>
      </c>
    </row>
    <row r="35" spans="1:7" s="16" customFormat="1" ht="15.75" customHeight="1" x14ac:dyDescent="0.25">
      <c r="A35" s="17" t="s">
        <v>56</v>
      </c>
      <c r="B35" s="118">
        <v>5</v>
      </c>
      <c r="C35" s="104">
        <v>7.2503264517113069</v>
      </c>
      <c r="D35" s="118">
        <v>9</v>
      </c>
      <c r="E35" s="99">
        <v>13.112348880696928</v>
      </c>
      <c r="F35" s="18">
        <v>14</v>
      </c>
      <c r="G35" s="19">
        <v>10.174418604651201</v>
      </c>
    </row>
    <row r="36" spans="1:7" s="16" customFormat="1" ht="15.75" customHeight="1" x14ac:dyDescent="0.25">
      <c r="A36" s="17" t="s">
        <v>57</v>
      </c>
      <c r="B36" s="118">
        <v>1</v>
      </c>
      <c r="C36" s="104">
        <v>1.9466648801130193</v>
      </c>
      <c r="D36" s="118">
        <v>1</v>
      </c>
      <c r="E36" s="99">
        <v>1.9738235530587707</v>
      </c>
      <c r="F36" s="18">
        <v>2</v>
      </c>
      <c r="G36" s="19">
        <v>1.9601501475012966</v>
      </c>
    </row>
    <row r="37" spans="1:7" s="16" customFormat="1" ht="15.75" customHeight="1" x14ac:dyDescent="0.25">
      <c r="A37" s="17" t="s">
        <v>58</v>
      </c>
      <c r="B37" s="118">
        <v>62</v>
      </c>
      <c r="C37" s="104">
        <v>3.9068689186394372</v>
      </c>
      <c r="D37" s="118">
        <v>320</v>
      </c>
      <c r="E37" s="99">
        <v>20.320912406152747</v>
      </c>
      <c r="F37" s="18">
        <v>382</v>
      </c>
      <c r="G37" s="19">
        <v>12.082180333816096</v>
      </c>
    </row>
    <row r="38" spans="1:7" s="16" customFormat="1" ht="15.75" customHeight="1" x14ac:dyDescent="0.25">
      <c r="A38" s="17" t="s">
        <v>59</v>
      </c>
      <c r="B38" s="118">
        <v>4</v>
      </c>
      <c r="C38" s="104">
        <v>1.928341611432558</v>
      </c>
      <c r="D38" s="118">
        <v>10</v>
      </c>
      <c r="E38" s="99">
        <v>4.9600253192799695</v>
      </c>
      <c r="F38" s="18">
        <v>14</v>
      </c>
      <c r="G38" s="19">
        <v>3.4226146820390859</v>
      </c>
    </row>
    <row r="39" spans="1:7" s="16" customFormat="1" ht="15.75" customHeight="1" x14ac:dyDescent="0.25">
      <c r="A39" s="17" t="s">
        <v>60</v>
      </c>
      <c r="B39" s="118">
        <v>0</v>
      </c>
      <c r="C39" s="104">
        <v>0</v>
      </c>
      <c r="D39" s="118">
        <v>0</v>
      </c>
      <c r="E39" s="99">
        <v>0</v>
      </c>
      <c r="F39" s="18">
        <v>0</v>
      </c>
      <c r="G39" s="19">
        <v>0</v>
      </c>
    </row>
    <row r="40" spans="1:7" s="16" customFormat="1" ht="15.75" customHeight="1" x14ac:dyDescent="0.25">
      <c r="A40" s="17" t="s">
        <v>61</v>
      </c>
      <c r="B40" s="118">
        <v>58</v>
      </c>
      <c r="C40" s="104">
        <v>4.7527204704814157</v>
      </c>
      <c r="D40" s="118">
        <v>413</v>
      </c>
      <c r="E40" s="99">
        <v>34.095788294647129</v>
      </c>
      <c r="F40" s="18">
        <v>471</v>
      </c>
      <c r="G40" s="19">
        <v>19.369587773225309</v>
      </c>
    </row>
    <row r="41" spans="1:7" s="16" customFormat="1" ht="15.75" customHeight="1" x14ac:dyDescent="0.25">
      <c r="A41" s="17" t="s">
        <v>62</v>
      </c>
      <c r="B41" s="118">
        <v>81</v>
      </c>
      <c r="C41" s="104">
        <v>10.077784950376689</v>
      </c>
      <c r="D41" s="118">
        <v>159</v>
      </c>
      <c r="E41" s="99">
        <v>20.32512659977321</v>
      </c>
      <c r="F41" s="18">
        <v>241</v>
      </c>
      <c r="G41" s="19">
        <v>15.195163272344628</v>
      </c>
    </row>
    <row r="42" spans="1:7" s="16" customFormat="1" ht="15.75" customHeight="1" x14ac:dyDescent="0.25">
      <c r="A42" s="17" t="s">
        <v>63</v>
      </c>
      <c r="B42" s="118">
        <v>0</v>
      </c>
      <c r="C42" s="104">
        <v>0</v>
      </c>
      <c r="D42" s="118">
        <v>2</v>
      </c>
      <c r="E42" s="99">
        <v>6.1456158524344193</v>
      </c>
      <c r="F42" s="18">
        <v>2</v>
      </c>
      <c r="G42" s="19">
        <v>3.0805249214466146</v>
      </c>
    </row>
    <row r="43" spans="1:7" s="16" customFormat="1" ht="15.75" customHeight="1" x14ac:dyDescent="0.25">
      <c r="A43" s="17" t="s">
        <v>64</v>
      </c>
      <c r="B43" s="118">
        <v>141</v>
      </c>
      <c r="C43" s="104">
        <v>12.876446987132109</v>
      </c>
      <c r="D43" s="118">
        <v>281</v>
      </c>
      <c r="E43" s="99">
        <v>25.869161581951559</v>
      </c>
      <c r="F43" s="18">
        <v>422</v>
      </c>
      <c r="G43" s="19">
        <v>19.346633914924308</v>
      </c>
    </row>
    <row r="44" spans="1:7" s="16" customFormat="1" ht="15.75" customHeight="1" x14ac:dyDescent="0.25">
      <c r="A44" s="17" t="s">
        <v>65</v>
      </c>
      <c r="B44" s="118">
        <v>83</v>
      </c>
      <c r="C44" s="104">
        <v>5.0905362832528906</v>
      </c>
      <c r="D44" s="118">
        <v>566</v>
      </c>
      <c r="E44" s="99">
        <v>34.137958640793919</v>
      </c>
      <c r="F44" s="18">
        <v>649</v>
      </c>
      <c r="G44" s="19">
        <v>19.735711755216304</v>
      </c>
    </row>
    <row r="45" spans="1:7" s="16" customFormat="1" ht="15.75" customHeight="1" x14ac:dyDescent="0.25">
      <c r="A45" s="17" t="s">
        <v>66</v>
      </c>
      <c r="B45" s="118">
        <v>76</v>
      </c>
      <c r="C45" s="104">
        <v>18.00177255232887</v>
      </c>
      <c r="D45" s="118">
        <v>747</v>
      </c>
      <c r="E45" s="99">
        <v>172.37028793775926</v>
      </c>
      <c r="F45" s="18">
        <v>839</v>
      </c>
      <c r="G45" s="19">
        <v>98.065571854362659</v>
      </c>
    </row>
    <row r="46" spans="1:7" s="16" customFormat="1" ht="15.75" customHeight="1" x14ac:dyDescent="0.25">
      <c r="A46" s="17" t="s">
        <v>67</v>
      </c>
      <c r="B46" s="118">
        <v>64</v>
      </c>
      <c r="C46" s="104">
        <v>16.290288657793191</v>
      </c>
      <c r="D46" s="118">
        <v>100</v>
      </c>
      <c r="E46" s="99">
        <v>25.391802188529571</v>
      </c>
      <c r="F46" s="18">
        <v>164</v>
      </c>
      <c r="G46" s="19">
        <v>20.846574297699298</v>
      </c>
    </row>
    <row r="47" spans="1:7" s="16" customFormat="1" ht="15.75" customHeight="1" x14ac:dyDescent="0.25">
      <c r="A47" s="17" t="s">
        <v>68</v>
      </c>
      <c r="B47" s="118">
        <v>1</v>
      </c>
      <c r="C47" s="104">
        <v>0.7378001753119301</v>
      </c>
      <c r="D47" s="118">
        <v>5</v>
      </c>
      <c r="E47" s="99">
        <v>3.4948185051108416</v>
      </c>
      <c r="F47" s="18">
        <v>6</v>
      </c>
      <c r="G47" s="19">
        <v>2.1535711593750309</v>
      </c>
    </row>
    <row r="48" spans="1:7" s="16" customFormat="1" ht="15.75" customHeight="1" x14ac:dyDescent="0.25">
      <c r="A48" s="17" t="s">
        <v>69</v>
      </c>
      <c r="B48" s="118">
        <v>13</v>
      </c>
      <c r="C48" s="104">
        <v>3.396123465480076</v>
      </c>
      <c r="D48" s="118">
        <v>67</v>
      </c>
      <c r="E48" s="99">
        <v>17.920877620152741</v>
      </c>
      <c r="F48" s="18">
        <v>80</v>
      </c>
      <c r="G48" s="19">
        <v>10.572850242184332</v>
      </c>
    </row>
    <row r="49" spans="1:7" s="16" customFormat="1" ht="15.75" customHeight="1" x14ac:dyDescent="0.25">
      <c r="A49" s="17" t="s">
        <v>70</v>
      </c>
      <c r="B49" s="118">
        <v>4</v>
      </c>
      <c r="C49" s="104">
        <v>1.8265454516061892</v>
      </c>
      <c r="D49" s="118">
        <v>26</v>
      </c>
      <c r="E49" s="99">
        <v>11.600495060691784</v>
      </c>
      <c r="F49" s="18">
        <v>30</v>
      </c>
      <c r="G49" s="19">
        <v>6.7701598434739081</v>
      </c>
    </row>
    <row r="50" spans="1:7" s="16" customFormat="1" ht="15.75" customHeight="1" x14ac:dyDescent="0.25">
      <c r="A50" s="17" t="s">
        <v>71</v>
      </c>
      <c r="B50" s="118">
        <v>49</v>
      </c>
      <c r="C50" s="104">
        <v>5.1875208335854328</v>
      </c>
      <c r="D50" s="118">
        <v>187</v>
      </c>
      <c r="E50" s="99">
        <v>19.307441450221454</v>
      </c>
      <c r="F50" s="18">
        <v>236</v>
      </c>
      <c r="G50" s="19">
        <v>12.33591533798586</v>
      </c>
    </row>
    <row r="51" spans="1:7" s="16" customFormat="1" ht="15.75" customHeight="1" x14ac:dyDescent="0.25">
      <c r="A51" s="17" t="s">
        <v>72</v>
      </c>
      <c r="B51" s="118">
        <v>9</v>
      </c>
      <c r="C51" s="104">
        <v>6.7477837465984107</v>
      </c>
      <c r="D51" s="118">
        <v>29</v>
      </c>
      <c r="E51" s="99">
        <v>21.613745686587016</v>
      </c>
      <c r="F51" s="18">
        <v>38</v>
      </c>
      <c r="G51" s="19">
        <v>14.202899634088435</v>
      </c>
    </row>
    <row r="52" spans="1:7" s="16" customFormat="1" ht="15.75" customHeight="1" x14ac:dyDescent="0.25">
      <c r="A52" s="17" t="s">
        <v>73</v>
      </c>
      <c r="B52" s="118">
        <v>6</v>
      </c>
      <c r="C52" s="104">
        <v>6.4807248754404663</v>
      </c>
      <c r="D52" s="118">
        <v>13</v>
      </c>
      <c r="E52" s="99">
        <v>14.526801079656602</v>
      </c>
      <c r="F52" s="18">
        <v>19</v>
      </c>
      <c r="G52" s="19">
        <v>10.435432136737102</v>
      </c>
    </row>
    <row r="53" spans="1:7" s="16" customFormat="1" ht="15.75" customHeight="1" x14ac:dyDescent="0.25">
      <c r="A53" s="17" t="s">
        <v>74</v>
      </c>
      <c r="B53" s="118">
        <v>0</v>
      </c>
      <c r="C53" s="104">
        <v>0</v>
      </c>
      <c r="D53" s="118">
        <v>0</v>
      </c>
      <c r="E53" s="99">
        <v>0</v>
      </c>
      <c r="F53" s="18">
        <v>0</v>
      </c>
      <c r="G53" s="19">
        <v>0</v>
      </c>
    </row>
    <row r="54" spans="1:7" s="16" customFormat="1" ht="15.75" customHeight="1" x14ac:dyDescent="0.25">
      <c r="A54" s="17" t="s">
        <v>75</v>
      </c>
      <c r="B54" s="118" t="s">
        <v>97</v>
      </c>
      <c r="C54" s="104" t="s">
        <v>97</v>
      </c>
      <c r="D54" s="118" t="s">
        <v>97</v>
      </c>
      <c r="E54" s="99" t="s">
        <v>97</v>
      </c>
      <c r="F54" s="18">
        <v>4</v>
      </c>
      <c r="G54" s="19">
        <v>9.1345055948847076</v>
      </c>
    </row>
    <row r="55" spans="1:7" s="16" customFormat="1" ht="15.75" customHeight="1" x14ac:dyDescent="0.25">
      <c r="A55" s="17" t="s">
        <v>76</v>
      </c>
      <c r="B55" s="118">
        <v>11</v>
      </c>
      <c r="C55" s="104">
        <v>4.8506640496230915</v>
      </c>
      <c r="D55" s="118">
        <v>46</v>
      </c>
      <c r="E55" s="99">
        <v>20.375717107235854</v>
      </c>
      <c r="F55" s="18">
        <v>57</v>
      </c>
      <c r="G55" s="19">
        <v>12.595794330566678</v>
      </c>
    </row>
    <row r="56" spans="1:7" s="16" customFormat="1" ht="15.75" customHeight="1" x14ac:dyDescent="0.25">
      <c r="A56" s="17" t="s">
        <v>77</v>
      </c>
      <c r="B56" s="118">
        <v>9</v>
      </c>
      <c r="C56" s="104">
        <v>3.6602295841888246</v>
      </c>
      <c r="D56" s="118">
        <v>40</v>
      </c>
      <c r="E56" s="99">
        <v>16.720745417980673</v>
      </c>
      <c r="F56" s="18">
        <v>49</v>
      </c>
      <c r="G56" s="19">
        <v>10.100801879985983</v>
      </c>
    </row>
    <row r="57" spans="1:7" s="16" customFormat="1" ht="15.75" customHeight="1" x14ac:dyDescent="0.25">
      <c r="A57" s="17" t="s">
        <v>78</v>
      </c>
      <c r="B57" s="118">
        <v>49</v>
      </c>
      <c r="C57" s="104">
        <v>17.617683937677057</v>
      </c>
      <c r="D57" s="118">
        <v>65</v>
      </c>
      <c r="E57" s="99">
        <v>23.635644667749762</v>
      </c>
      <c r="F57" s="18">
        <v>114</v>
      </c>
      <c r="G57" s="19">
        <v>20.609685105705964</v>
      </c>
    </row>
    <row r="58" spans="1:7" s="16" customFormat="1" ht="15.75" customHeight="1" x14ac:dyDescent="0.25">
      <c r="A58" s="17" t="s">
        <v>79</v>
      </c>
      <c r="B58" s="118">
        <v>14</v>
      </c>
      <c r="C58" s="104">
        <v>27.548869017771107</v>
      </c>
      <c r="D58" s="118">
        <v>12</v>
      </c>
      <c r="E58" s="99">
        <v>23.687693455689473</v>
      </c>
      <c r="F58" s="18">
        <v>26</v>
      </c>
      <c r="G58" s="19">
        <v>25.621316935690498</v>
      </c>
    </row>
    <row r="59" spans="1:7" s="16" customFormat="1" ht="15.75" customHeight="1" x14ac:dyDescent="0.25">
      <c r="A59" s="17" t="s">
        <v>80</v>
      </c>
      <c r="B59" s="118">
        <v>3</v>
      </c>
      <c r="C59" s="104">
        <v>9.0408592181521144</v>
      </c>
      <c r="D59" s="118">
        <v>0</v>
      </c>
      <c r="E59" s="99">
        <v>0</v>
      </c>
      <c r="F59" s="18">
        <v>3</v>
      </c>
      <c r="G59" s="19">
        <v>4.5542179648718077</v>
      </c>
    </row>
    <row r="60" spans="1:7" s="16" customFormat="1" ht="15.75" customHeight="1" x14ac:dyDescent="0.25">
      <c r="A60" s="17" t="s">
        <v>81</v>
      </c>
      <c r="B60" s="118" t="s">
        <v>97</v>
      </c>
      <c r="C60" s="104" t="s">
        <v>97</v>
      </c>
      <c r="D60" s="118" t="s">
        <v>97</v>
      </c>
      <c r="E60" s="99" t="s">
        <v>97</v>
      </c>
      <c r="F60" s="18">
        <v>2</v>
      </c>
      <c r="G60" s="19">
        <v>12.463388795413493</v>
      </c>
    </row>
    <row r="61" spans="1:7" s="16" customFormat="1" ht="15.75" customHeight="1" x14ac:dyDescent="0.25">
      <c r="A61" s="17" t="s">
        <v>82</v>
      </c>
      <c r="B61" s="118">
        <v>26</v>
      </c>
      <c r="C61" s="104">
        <v>10.98090560611044</v>
      </c>
      <c r="D61" s="118">
        <v>23</v>
      </c>
      <c r="E61" s="99">
        <v>9.6548047379942918</v>
      </c>
      <c r="F61" s="18">
        <v>49</v>
      </c>
      <c r="G61" s="19">
        <v>10.315832908770119</v>
      </c>
    </row>
    <row r="62" spans="1:7" s="16" customFormat="1" ht="15.75" customHeight="1" x14ac:dyDescent="0.25">
      <c r="A62" s="17" t="s">
        <v>83</v>
      </c>
      <c r="B62" s="118">
        <v>0</v>
      </c>
      <c r="C62" s="104">
        <v>0</v>
      </c>
      <c r="D62" s="118">
        <v>0</v>
      </c>
      <c r="E62" s="99">
        <v>0</v>
      </c>
      <c r="F62" s="18">
        <v>0</v>
      </c>
      <c r="G62" s="19">
        <v>0</v>
      </c>
    </row>
    <row r="63" spans="1:7" s="16" customFormat="1" ht="15.75" customHeight="1" x14ac:dyDescent="0.25">
      <c r="A63" s="17" t="s">
        <v>84</v>
      </c>
      <c r="B63" s="118">
        <v>14</v>
      </c>
      <c r="C63" s="104">
        <v>3.3361142197420159</v>
      </c>
      <c r="D63" s="118">
        <v>65</v>
      </c>
      <c r="E63" s="99">
        <v>15.542984616609035</v>
      </c>
      <c r="F63" s="18">
        <v>79</v>
      </c>
      <c r="G63" s="19">
        <v>9.4289516557358546</v>
      </c>
    </row>
    <row r="64" spans="1:7" s="16" customFormat="1" ht="15.75" customHeight="1" x14ac:dyDescent="0.25">
      <c r="A64" s="17" t="s">
        <v>85</v>
      </c>
      <c r="B64" s="118">
        <v>4</v>
      </c>
      <c r="C64" s="104">
        <v>3.5980603292462034</v>
      </c>
      <c r="D64" s="118">
        <v>17</v>
      </c>
      <c r="E64" s="99">
        <v>16.043034555471458</v>
      </c>
      <c r="F64" s="18">
        <v>21</v>
      </c>
      <c r="G64" s="19">
        <v>9.6713580428855526</v>
      </c>
    </row>
    <row r="65" spans="1:11" s="16" customFormat="1" ht="15.75" customHeight="1" x14ac:dyDescent="0.25">
      <c r="A65" s="17" t="s">
        <v>86</v>
      </c>
      <c r="B65" s="211">
        <v>15</v>
      </c>
      <c r="C65" s="212">
        <v>36.771208802057011</v>
      </c>
      <c r="D65" s="211">
        <v>12</v>
      </c>
      <c r="E65" s="101">
        <v>29.056945639502405</v>
      </c>
      <c r="F65" s="18">
        <v>27</v>
      </c>
      <c r="G65" s="19">
        <v>32.89032902510629</v>
      </c>
    </row>
    <row r="66" spans="1:11" s="16" customFormat="1" ht="24.95" customHeight="1" x14ac:dyDescent="0.25">
      <c r="A66" s="21" t="s">
        <v>87</v>
      </c>
    </row>
    <row r="67" spans="1:11" s="22" customFormat="1" ht="15.95" customHeight="1" x14ac:dyDescent="0.25">
      <c r="A67" s="23" t="s">
        <v>98</v>
      </c>
      <c r="B67" s="16"/>
      <c r="C67" s="16"/>
      <c r="D67" s="16"/>
      <c r="E67" s="16"/>
      <c r="F67" s="16"/>
      <c r="G67" s="16"/>
    </row>
    <row r="68" spans="1:11" s="22" customFormat="1" ht="15.95" customHeight="1" x14ac:dyDescent="0.25">
      <c r="A68" s="23" t="s">
        <v>99</v>
      </c>
      <c r="B68" s="16"/>
      <c r="C68" s="16"/>
      <c r="D68" s="16"/>
      <c r="E68" s="16"/>
      <c r="F68" s="16"/>
      <c r="G68" s="16"/>
    </row>
    <row r="69" spans="1:11" s="22" customFormat="1" ht="15.95" customHeight="1" x14ac:dyDescent="0.25">
      <c r="A69" s="23" t="s">
        <v>89</v>
      </c>
      <c r="B69" s="16"/>
      <c r="C69" s="16"/>
      <c r="D69" s="16"/>
      <c r="E69" s="16"/>
      <c r="F69" s="16"/>
      <c r="G69" s="16"/>
    </row>
    <row r="70" spans="1:11" s="22" customFormat="1" ht="15.95" customHeight="1" x14ac:dyDescent="0.25">
      <c r="A70" s="66" t="s">
        <v>100</v>
      </c>
      <c r="B70" s="16"/>
      <c r="C70" s="16"/>
      <c r="D70" s="16"/>
      <c r="E70" s="16"/>
      <c r="F70" s="16"/>
      <c r="G70" s="16"/>
    </row>
    <row r="71" spans="1:11" s="22" customFormat="1" ht="13.5" customHeight="1" x14ac:dyDescent="0.25">
      <c r="A71" s="66" t="s">
        <v>101</v>
      </c>
      <c r="B71" s="16"/>
      <c r="C71" s="16"/>
      <c r="D71" s="16"/>
      <c r="E71" s="16"/>
      <c r="F71" s="16"/>
      <c r="G71" s="16"/>
    </row>
    <row r="72" spans="1:11" s="22" customFormat="1" ht="15.95" customHeight="1" x14ac:dyDescent="0.25">
      <c r="A72" s="66" t="s">
        <v>102</v>
      </c>
      <c r="B72" s="24"/>
      <c r="C72" s="24"/>
      <c r="D72" s="24"/>
      <c r="E72" s="24"/>
      <c r="F72" s="24"/>
      <c r="G72" s="24"/>
    </row>
    <row r="73" spans="1:11" s="22" customFormat="1" ht="13.5" customHeight="1" x14ac:dyDescent="0.25">
      <c r="A73" s="66" t="s">
        <v>103</v>
      </c>
      <c r="B73" s="16"/>
      <c r="C73" s="16"/>
      <c r="D73" s="16"/>
      <c r="E73" s="16"/>
      <c r="F73" s="16"/>
      <c r="G73" s="16"/>
    </row>
    <row r="74" spans="1:11" ht="15.75" x14ac:dyDescent="0.25">
      <c r="A74" s="65" t="s">
        <v>10</v>
      </c>
      <c r="K74" s="27"/>
    </row>
  </sheetData>
  <sheetProtection algorithmName="SHA-512" hashValue="u8ooEYi/7SPdnIlXyAqH2fqZZ/aUMj4EMlfPXKyqsfK0juhPZpici/ehSeP3VbpvX7J9znyXeEjpPPTJFol17Q==" saltValue="8wNHMD6Xme+6yjYvpH2oug==" spinCount="100000" sheet="1" objects="1" scenarios="1"/>
  <hyperlinks>
    <hyperlink ref="A74" location="'Table of Contents'!A1" display="Click here to return to the Table of Contents" xr:uid="{CD0477AB-B87B-4833-9B91-5C89D0182047}"/>
  </hyperlinks>
  <printOptions horizontalCentered="1"/>
  <pageMargins left="0.25" right="0.25" top="0.3" bottom="0.1" header="0.3" footer="0"/>
  <pageSetup scale="64" orientation="portrait" r:id="rId1"/>
  <tableParts count="1">
    <tablePart r:id="rId2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C0856F-6E54-44C9-88E3-76EEAA073D5D}">
  <sheetPr codeName="Sheet43">
    <pageSetUpPr fitToPage="1"/>
  </sheetPr>
  <dimension ref="A1:I52"/>
  <sheetViews>
    <sheetView zoomScaleNormal="100" workbookViewId="0"/>
  </sheetViews>
  <sheetFormatPr defaultColWidth="9.140625" defaultRowHeight="12.75" x14ac:dyDescent="0.2"/>
  <cols>
    <col min="1" max="1" width="30.7109375" style="25" customWidth="1"/>
    <col min="2" max="7" width="10.7109375" style="25" customWidth="1"/>
    <col min="8" max="8" width="16.7109375" style="25" customWidth="1"/>
    <col min="9" max="9" width="14.7109375" style="25" customWidth="1"/>
    <col min="10" max="16384" width="9.140625" style="25"/>
  </cols>
  <sheetData>
    <row r="1" spans="1:8" ht="21" x14ac:dyDescent="0.35">
      <c r="A1" s="84" t="s">
        <v>267</v>
      </c>
    </row>
    <row r="2" spans="1:8" ht="35.1" customHeight="1" x14ac:dyDescent="0.2">
      <c r="A2" s="28" t="s">
        <v>268</v>
      </c>
    </row>
    <row r="3" spans="1:8" s="79" customFormat="1" ht="38.1" customHeight="1" x14ac:dyDescent="0.3">
      <c r="A3" s="34" t="s">
        <v>199</v>
      </c>
      <c r="B3" s="225" t="s">
        <v>95</v>
      </c>
      <c r="C3" s="233" t="s">
        <v>96</v>
      </c>
      <c r="D3" s="225" t="s">
        <v>91</v>
      </c>
      <c r="E3" s="233" t="s">
        <v>92</v>
      </c>
      <c r="F3" s="225" t="s">
        <v>93</v>
      </c>
      <c r="G3" s="226" t="s">
        <v>94</v>
      </c>
      <c r="H3" s="34" t="s">
        <v>104</v>
      </c>
    </row>
    <row r="4" spans="1:8" s="16" customFormat="1" ht="15.75" customHeight="1" x14ac:dyDescent="0.25">
      <c r="A4" s="36" t="s">
        <v>105</v>
      </c>
      <c r="B4" s="121">
        <v>8532</v>
      </c>
      <c r="C4" s="38">
        <v>21.672086847458871</v>
      </c>
      <c r="D4" s="121">
        <v>1696</v>
      </c>
      <c r="E4" s="38">
        <v>8.5994655357610839</v>
      </c>
      <c r="F4" s="121">
        <v>6817</v>
      </c>
      <c r="G4" s="227">
        <v>34.698368093543657</v>
      </c>
      <c r="H4" s="37">
        <v>19</v>
      </c>
    </row>
    <row r="5" spans="1:8" s="16" customFormat="1" ht="15.75" customHeight="1" x14ac:dyDescent="0.25">
      <c r="A5" s="39" t="s">
        <v>106</v>
      </c>
      <c r="B5" s="122">
        <v>0</v>
      </c>
      <c r="C5" s="125">
        <v>0</v>
      </c>
      <c r="D5" s="122">
        <v>0</v>
      </c>
      <c r="E5" s="125">
        <v>0</v>
      </c>
      <c r="F5" s="122">
        <v>0</v>
      </c>
      <c r="G5" s="228">
        <v>0</v>
      </c>
      <c r="H5" s="40">
        <v>0</v>
      </c>
    </row>
    <row r="6" spans="1:8" s="16" customFormat="1" ht="15.75" customHeight="1" x14ac:dyDescent="0.25">
      <c r="A6" s="42" t="s">
        <v>107</v>
      </c>
      <c r="B6" s="122">
        <v>181</v>
      </c>
      <c r="C6" s="125">
        <v>6.6404452884105218</v>
      </c>
      <c r="D6" s="122">
        <v>83</v>
      </c>
      <c r="E6" s="125">
        <v>6.2601487487381826</v>
      </c>
      <c r="F6" s="122">
        <v>98</v>
      </c>
      <c r="G6" s="228">
        <v>7.0006313882111781</v>
      </c>
      <c r="H6" s="40">
        <v>0</v>
      </c>
    </row>
    <row r="7" spans="1:8" s="16" customFormat="1" ht="15.75" customHeight="1" x14ac:dyDescent="0.25">
      <c r="A7" s="42" t="s">
        <v>108</v>
      </c>
      <c r="B7" s="122">
        <v>787</v>
      </c>
      <c r="C7" s="125">
        <v>27.249094837517848</v>
      </c>
      <c r="D7" s="122">
        <v>268</v>
      </c>
      <c r="E7" s="125">
        <v>19.373700441958871</v>
      </c>
      <c r="F7" s="122">
        <v>519</v>
      </c>
      <c r="G7" s="228">
        <v>34.48847027381543</v>
      </c>
      <c r="H7" s="40">
        <v>0</v>
      </c>
    </row>
    <row r="8" spans="1:8" s="16" customFormat="1" ht="15.75" customHeight="1" x14ac:dyDescent="0.25">
      <c r="A8" s="42" t="s">
        <v>109</v>
      </c>
      <c r="B8" s="122">
        <v>1457</v>
      </c>
      <c r="C8" s="125">
        <v>54.399757693684521</v>
      </c>
      <c r="D8" s="122">
        <v>366</v>
      </c>
      <c r="E8" s="125">
        <v>28.467608986844009</v>
      </c>
      <c r="F8" s="122">
        <v>1086</v>
      </c>
      <c r="G8" s="228">
        <v>77.980882426556235</v>
      </c>
      <c r="H8" s="40">
        <v>5</v>
      </c>
    </row>
    <row r="9" spans="1:8" s="16" customFormat="1" ht="15.75" customHeight="1" x14ac:dyDescent="0.25">
      <c r="A9" s="42" t="s">
        <v>110</v>
      </c>
      <c r="B9" s="122">
        <v>1612</v>
      </c>
      <c r="C9" s="125">
        <v>65.955622410748063</v>
      </c>
      <c r="D9" s="122">
        <v>353</v>
      </c>
      <c r="E9" s="125">
        <v>30.011916036749593</v>
      </c>
      <c r="F9" s="122">
        <v>1253</v>
      </c>
      <c r="G9" s="228">
        <v>98.827313000806157</v>
      </c>
      <c r="H9" s="40">
        <v>6</v>
      </c>
    </row>
    <row r="10" spans="1:8" s="16" customFormat="1" ht="15.75" customHeight="1" x14ac:dyDescent="0.25">
      <c r="A10" s="42" t="s">
        <v>111</v>
      </c>
      <c r="B10" s="122">
        <v>2274</v>
      </c>
      <c r="C10" s="125">
        <v>43.902346649469536</v>
      </c>
      <c r="D10" s="122">
        <v>434</v>
      </c>
      <c r="E10" s="125">
        <v>17.1304821959734</v>
      </c>
      <c r="F10" s="122">
        <v>1836</v>
      </c>
      <c r="G10" s="228">
        <v>69.382981697042382</v>
      </c>
      <c r="H10" s="40">
        <v>4</v>
      </c>
    </row>
    <row r="11" spans="1:8" s="16" customFormat="1" ht="15.75" customHeight="1" x14ac:dyDescent="0.25">
      <c r="A11" s="42" t="s">
        <v>112</v>
      </c>
      <c r="B11" s="122">
        <v>2220</v>
      </c>
      <c r="C11" s="125">
        <v>13.687824398943702</v>
      </c>
      <c r="D11" s="122">
        <v>191</v>
      </c>
      <c r="E11" s="125">
        <v>2.2521810347571201</v>
      </c>
      <c r="F11" s="122">
        <v>2025</v>
      </c>
      <c r="G11" s="228">
        <v>26.16912833621425</v>
      </c>
      <c r="H11" s="40">
        <v>4</v>
      </c>
    </row>
    <row r="12" spans="1:8" s="16" customFormat="1" ht="15.75" customHeight="1" x14ac:dyDescent="0.25">
      <c r="A12" s="42" t="s">
        <v>113</v>
      </c>
      <c r="B12" s="122">
        <v>1</v>
      </c>
      <c r="C12" s="126" t="s">
        <v>114</v>
      </c>
      <c r="D12" s="122">
        <v>1</v>
      </c>
      <c r="E12" s="126" t="s">
        <v>114</v>
      </c>
      <c r="F12" s="122">
        <v>0</v>
      </c>
      <c r="G12" s="229" t="s">
        <v>114</v>
      </c>
      <c r="H12" s="40">
        <v>0</v>
      </c>
    </row>
    <row r="13" spans="1:8" s="16" customFormat="1" ht="15.75" customHeight="1" x14ac:dyDescent="0.25">
      <c r="A13" s="44" t="s">
        <v>204</v>
      </c>
      <c r="B13" s="123">
        <v>1156</v>
      </c>
      <c r="C13" s="46">
        <v>51.102290278734422</v>
      </c>
      <c r="D13" s="123">
        <v>261</v>
      </c>
      <c r="E13" s="46">
        <v>22.883520457629057</v>
      </c>
      <c r="F13" s="123">
        <v>891</v>
      </c>
      <c r="G13" s="230">
        <v>79.44215665468829</v>
      </c>
      <c r="H13" s="45">
        <v>4</v>
      </c>
    </row>
    <row r="14" spans="1:8" s="16" customFormat="1" ht="15.75" customHeight="1" x14ac:dyDescent="0.25">
      <c r="A14" s="42" t="s">
        <v>205</v>
      </c>
      <c r="B14" s="122">
        <v>24</v>
      </c>
      <c r="C14" s="125">
        <v>14.857001425548038</v>
      </c>
      <c r="D14" s="122">
        <v>13</v>
      </c>
      <c r="E14" s="125">
        <v>17.097208059103842</v>
      </c>
      <c r="F14" s="122">
        <v>11</v>
      </c>
      <c r="G14" s="228">
        <v>12.864866167540638</v>
      </c>
      <c r="H14" s="40">
        <v>0</v>
      </c>
    </row>
    <row r="15" spans="1:8" s="16" customFormat="1" ht="15.75" customHeight="1" x14ac:dyDescent="0.25">
      <c r="A15" s="42" t="s">
        <v>206</v>
      </c>
      <c r="B15" s="122">
        <v>116</v>
      </c>
      <c r="C15" s="125">
        <v>68.222497246692072</v>
      </c>
      <c r="D15" s="122">
        <v>34</v>
      </c>
      <c r="E15" s="125">
        <v>42.264732631011796</v>
      </c>
      <c r="F15" s="122">
        <v>82</v>
      </c>
      <c r="G15" s="228">
        <v>91.53158029193267</v>
      </c>
      <c r="H15" s="40">
        <v>0</v>
      </c>
    </row>
    <row r="16" spans="1:8" s="16" customFormat="1" ht="15.75" customHeight="1" x14ac:dyDescent="0.25">
      <c r="A16" s="42" t="s">
        <v>207</v>
      </c>
      <c r="B16" s="122">
        <v>220</v>
      </c>
      <c r="C16" s="125">
        <v>124.54657899212017</v>
      </c>
      <c r="D16" s="122">
        <v>60</v>
      </c>
      <c r="E16" s="125">
        <v>72.289686719504459</v>
      </c>
      <c r="F16" s="122">
        <v>160</v>
      </c>
      <c r="G16" s="228">
        <v>170.86468815437047</v>
      </c>
      <c r="H16" s="40">
        <v>0</v>
      </c>
    </row>
    <row r="17" spans="1:8" s="16" customFormat="1" ht="15.75" customHeight="1" x14ac:dyDescent="0.25">
      <c r="A17" s="42" t="s">
        <v>208</v>
      </c>
      <c r="B17" s="122">
        <v>278</v>
      </c>
      <c r="C17" s="125">
        <v>178.42120262540493</v>
      </c>
      <c r="D17" s="122">
        <v>69</v>
      </c>
      <c r="E17" s="125">
        <v>92.191145209343475</v>
      </c>
      <c r="F17" s="122">
        <v>207</v>
      </c>
      <c r="G17" s="228">
        <v>255.66103854936389</v>
      </c>
      <c r="H17" s="40">
        <v>2</v>
      </c>
    </row>
    <row r="18" spans="1:8" s="16" customFormat="1" ht="15.75" customHeight="1" x14ac:dyDescent="0.25">
      <c r="A18" s="42" t="s">
        <v>209</v>
      </c>
      <c r="B18" s="122">
        <v>291</v>
      </c>
      <c r="C18" s="125">
        <v>100.90772290852304</v>
      </c>
      <c r="D18" s="122">
        <v>53</v>
      </c>
      <c r="E18" s="125">
        <v>37.209511601723129</v>
      </c>
      <c r="F18" s="122">
        <v>238</v>
      </c>
      <c r="G18" s="228">
        <v>163.07447289549614</v>
      </c>
      <c r="H18" s="40">
        <v>0</v>
      </c>
    </row>
    <row r="19" spans="1:8" s="16" customFormat="1" ht="15.75" customHeight="1" x14ac:dyDescent="0.25">
      <c r="A19" s="42" t="s">
        <v>210</v>
      </c>
      <c r="B19" s="122">
        <v>227</v>
      </c>
      <c r="C19" s="125">
        <v>24.595693406960727</v>
      </c>
      <c r="D19" s="122">
        <v>32</v>
      </c>
      <c r="E19" s="125">
        <v>6.4654978925057023</v>
      </c>
      <c r="F19" s="122">
        <v>193</v>
      </c>
      <c r="G19" s="228">
        <v>45.094407778003855</v>
      </c>
      <c r="H19" s="40">
        <v>2</v>
      </c>
    </row>
    <row r="20" spans="1:8" s="16" customFormat="1" ht="15.75" customHeight="1" x14ac:dyDescent="0.25">
      <c r="A20" s="44" t="s">
        <v>211</v>
      </c>
      <c r="B20" s="123">
        <v>3820</v>
      </c>
      <c r="C20" s="46">
        <v>24.541295959379624</v>
      </c>
      <c r="D20" s="123">
        <v>759</v>
      </c>
      <c r="E20" s="46">
        <v>9.8705083415746238</v>
      </c>
      <c r="F20" s="123">
        <v>3054</v>
      </c>
      <c r="G20" s="230">
        <v>38.775897560068451</v>
      </c>
      <c r="H20" s="45">
        <v>7</v>
      </c>
    </row>
    <row r="21" spans="1:8" s="16" customFormat="1" ht="15.75" customHeight="1" x14ac:dyDescent="0.25">
      <c r="A21" s="42" t="s">
        <v>212</v>
      </c>
      <c r="B21" s="122">
        <v>96</v>
      </c>
      <c r="C21" s="125">
        <v>7.1760948960121151</v>
      </c>
      <c r="D21" s="122">
        <v>45</v>
      </c>
      <c r="E21" s="125">
        <v>6.8475074240110692</v>
      </c>
      <c r="F21" s="122">
        <v>51</v>
      </c>
      <c r="G21" s="228">
        <v>7.4933715327202979</v>
      </c>
      <c r="H21" s="40">
        <v>0</v>
      </c>
    </row>
    <row r="22" spans="1:8" s="16" customFormat="1" ht="15.75" customHeight="1" x14ac:dyDescent="0.25">
      <c r="A22" s="42" t="s">
        <v>213</v>
      </c>
      <c r="B22" s="122">
        <v>392</v>
      </c>
      <c r="C22" s="125">
        <v>27.712383560633423</v>
      </c>
      <c r="D22" s="122">
        <v>120</v>
      </c>
      <c r="E22" s="125">
        <v>17.703562433150648</v>
      </c>
      <c r="F22" s="122">
        <v>272</v>
      </c>
      <c r="G22" s="228">
        <v>36.921386301669422</v>
      </c>
      <c r="H22" s="40">
        <v>0</v>
      </c>
    </row>
    <row r="23" spans="1:8" s="16" customFormat="1" ht="15.75" customHeight="1" x14ac:dyDescent="0.25">
      <c r="A23" s="42" t="s">
        <v>214</v>
      </c>
      <c r="B23" s="122">
        <v>708</v>
      </c>
      <c r="C23" s="125">
        <v>55.652842980590549</v>
      </c>
      <c r="D23" s="122">
        <v>179</v>
      </c>
      <c r="E23" s="125">
        <v>29.227646004840661</v>
      </c>
      <c r="F23" s="122">
        <v>526</v>
      </c>
      <c r="G23" s="228">
        <v>79.728577528923992</v>
      </c>
      <c r="H23" s="40">
        <v>3</v>
      </c>
    </row>
    <row r="24" spans="1:8" s="16" customFormat="1" ht="15.75" customHeight="1" x14ac:dyDescent="0.25">
      <c r="A24" s="42" t="s">
        <v>215</v>
      </c>
      <c r="B24" s="122">
        <v>748</v>
      </c>
      <c r="C24" s="125">
        <v>69.417398676875393</v>
      </c>
      <c r="D24" s="122">
        <v>156</v>
      </c>
      <c r="E24" s="125">
        <v>30.520299191806423</v>
      </c>
      <c r="F24" s="122">
        <v>589</v>
      </c>
      <c r="G24" s="228">
        <v>103.9892992205346</v>
      </c>
      <c r="H24" s="40">
        <v>3</v>
      </c>
    </row>
    <row r="25" spans="1:8" s="16" customFormat="1" ht="15.75" customHeight="1" x14ac:dyDescent="0.25">
      <c r="A25" s="42" t="s">
        <v>216</v>
      </c>
      <c r="B25" s="122">
        <v>1049</v>
      </c>
      <c r="C25" s="125">
        <v>48.421582163351978</v>
      </c>
      <c r="D25" s="122">
        <v>179</v>
      </c>
      <c r="E25" s="125">
        <v>17.184378201519241</v>
      </c>
      <c r="F25" s="122">
        <v>869</v>
      </c>
      <c r="G25" s="228">
        <v>77.261915205104685</v>
      </c>
      <c r="H25" s="40">
        <v>1</v>
      </c>
    </row>
    <row r="26" spans="1:8" s="16" customFormat="1" ht="15.75" customHeight="1" x14ac:dyDescent="0.25">
      <c r="A26" s="42" t="s">
        <v>217</v>
      </c>
      <c r="B26" s="122">
        <v>827</v>
      </c>
      <c r="C26" s="125">
        <v>17.20198591155027</v>
      </c>
      <c r="D26" s="122">
        <v>80</v>
      </c>
      <c r="E26" s="125">
        <v>3.2246418402952259</v>
      </c>
      <c r="F26" s="122">
        <v>747</v>
      </c>
      <c r="G26" s="228">
        <v>32.105712122001201</v>
      </c>
      <c r="H26" s="40">
        <v>0</v>
      </c>
    </row>
    <row r="27" spans="1:8" s="16" customFormat="1" ht="15.75" customHeight="1" x14ac:dyDescent="0.25">
      <c r="A27" s="44" t="s">
        <v>218</v>
      </c>
      <c r="B27" s="123">
        <v>2150</v>
      </c>
      <c r="C27" s="46">
        <v>14.349728108422859</v>
      </c>
      <c r="D27" s="123">
        <v>369</v>
      </c>
      <c r="E27" s="46">
        <v>4.9243677975532538</v>
      </c>
      <c r="F27" s="123">
        <v>1778</v>
      </c>
      <c r="G27" s="230">
        <v>23.739856245454352</v>
      </c>
      <c r="H27" s="45">
        <v>3</v>
      </c>
    </row>
    <row r="28" spans="1:8" s="16" customFormat="1" ht="15.75" customHeight="1" x14ac:dyDescent="0.25">
      <c r="A28" s="42" t="s">
        <v>219</v>
      </c>
      <c r="B28" s="122">
        <v>26</v>
      </c>
      <c r="C28" s="125">
        <v>3.2793351873329915</v>
      </c>
      <c r="D28" s="122">
        <v>12</v>
      </c>
      <c r="E28" s="125">
        <v>3.1577416970078982</v>
      </c>
      <c r="F28" s="122">
        <v>14</v>
      </c>
      <c r="G28" s="228">
        <v>3.3912657687442986</v>
      </c>
      <c r="H28" s="40">
        <v>0</v>
      </c>
    </row>
    <row r="29" spans="1:8" s="16" customFormat="1" ht="15.75" customHeight="1" x14ac:dyDescent="0.25">
      <c r="A29" s="42" t="s">
        <v>220</v>
      </c>
      <c r="B29" s="122">
        <v>118</v>
      </c>
      <c r="C29" s="125">
        <v>14.050860893342341</v>
      </c>
      <c r="D29" s="122">
        <v>44</v>
      </c>
      <c r="E29" s="125">
        <v>10.992778527422438</v>
      </c>
      <c r="F29" s="122">
        <v>74</v>
      </c>
      <c r="G29" s="228">
        <v>16.835651797958924</v>
      </c>
      <c r="H29" s="40">
        <v>0</v>
      </c>
    </row>
    <row r="30" spans="1:8" s="16" customFormat="1" ht="15.75" customHeight="1" x14ac:dyDescent="0.25">
      <c r="A30" s="42" t="s">
        <v>221</v>
      </c>
      <c r="B30" s="122">
        <v>255</v>
      </c>
      <c r="C30" s="125">
        <v>31.319637107130561</v>
      </c>
      <c r="D30" s="122">
        <v>69</v>
      </c>
      <c r="E30" s="125">
        <v>17.71526093093965</v>
      </c>
      <c r="F30" s="122">
        <v>185</v>
      </c>
      <c r="G30" s="228">
        <v>43.561084002520523</v>
      </c>
      <c r="H30" s="40">
        <v>1</v>
      </c>
    </row>
    <row r="31" spans="1:8" s="16" customFormat="1" ht="15.75" customHeight="1" x14ac:dyDescent="0.25">
      <c r="A31" s="42" t="s">
        <v>222</v>
      </c>
      <c r="B31" s="122">
        <v>321</v>
      </c>
      <c r="C31" s="125">
        <v>39.70692304989408</v>
      </c>
      <c r="D31" s="122">
        <v>76</v>
      </c>
      <c r="E31" s="125">
        <v>19.417065553497707</v>
      </c>
      <c r="F31" s="122">
        <v>244</v>
      </c>
      <c r="G31" s="228">
        <v>58.511086494457452</v>
      </c>
      <c r="H31" s="40">
        <v>1</v>
      </c>
    </row>
    <row r="32" spans="1:8" s="16" customFormat="1" ht="15.75" customHeight="1" x14ac:dyDescent="0.25">
      <c r="A32" s="42" t="s">
        <v>223</v>
      </c>
      <c r="B32" s="122">
        <v>555</v>
      </c>
      <c r="C32" s="125">
        <v>30.380919843292709</v>
      </c>
      <c r="D32" s="122">
        <v>123</v>
      </c>
      <c r="E32" s="125">
        <v>13.936351965245226</v>
      </c>
      <c r="F32" s="122">
        <v>431</v>
      </c>
      <c r="G32" s="228">
        <v>45.646114961573709</v>
      </c>
      <c r="H32" s="40">
        <v>1</v>
      </c>
    </row>
    <row r="33" spans="1:8" s="16" customFormat="1" ht="15.75" customHeight="1" x14ac:dyDescent="0.25">
      <c r="A33" s="42" t="s">
        <v>224</v>
      </c>
      <c r="B33" s="122">
        <v>875</v>
      </c>
      <c r="C33" s="125">
        <v>11.337752914622136</v>
      </c>
      <c r="D33" s="122">
        <v>45</v>
      </c>
      <c r="E33" s="125">
        <v>1.1298063519957462</v>
      </c>
      <c r="F33" s="122">
        <v>830</v>
      </c>
      <c r="G33" s="228">
        <v>22.224630835185142</v>
      </c>
      <c r="H33" s="40">
        <v>0</v>
      </c>
    </row>
    <row r="34" spans="1:8" s="16" customFormat="1" ht="15.75" customHeight="1" x14ac:dyDescent="0.25">
      <c r="A34" s="44" t="s">
        <v>225</v>
      </c>
      <c r="B34" s="123">
        <v>1406</v>
      </c>
      <c r="C34" s="46" t="s">
        <v>114</v>
      </c>
      <c r="D34" s="123">
        <v>307</v>
      </c>
      <c r="E34" s="46" t="s">
        <v>114</v>
      </c>
      <c r="F34" s="123">
        <v>1094</v>
      </c>
      <c r="G34" s="230" t="s">
        <v>114</v>
      </c>
      <c r="H34" s="45">
        <v>5</v>
      </c>
    </row>
    <row r="35" spans="1:8" s="16" customFormat="1" ht="15.75" customHeight="1" x14ac:dyDescent="0.25">
      <c r="A35" s="42" t="s">
        <v>226</v>
      </c>
      <c r="B35" s="122">
        <v>0</v>
      </c>
      <c r="C35" s="125" t="s">
        <v>114</v>
      </c>
      <c r="D35" s="122">
        <v>0</v>
      </c>
      <c r="E35" s="125" t="s">
        <v>114</v>
      </c>
      <c r="F35" s="122">
        <v>0</v>
      </c>
      <c r="G35" s="228" t="s">
        <v>114</v>
      </c>
      <c r="H35" s="40">
        <v>0</v>
      </c>
    </row>
    <row r="36" spans="1:8" s="16" customFormat="1" ht="15.75" customHeight="1" x14ac:dyDescent="0.25">
      <c r="A36" s="42" t="s">
        <v>227</v>
      </c>
      <c r="B36" s="122">
        <v>35</v>
      </c>
      <c r="C36" s="125" t="s">
        <v>114</v>
      </c>
      <c r="D36" s="122">
        <v>13</v>
      </c>
      <c r="E36" s="125" t="s">
        <v>114</v>
      </c>
      <c r="F36" s="122">
        <v>22</v>
      </c>
      <c r="G36" s="228" t="s">
        <v>114</v>
      </c>
      <c r="H36" s="40">
        <v>0</v>
      </c>
    </row>
    <row r="37" spans="1:8" s="16" customFormat="1" ht="15.75" customHeight="1" x14ac:dyDescent="0.25">
      <c r="A37" s="42" t="s">
        <v>228</v>
      </c>
      <c r="B37" s="122">
        <v>161</v>
      </c>
      <c r="C37" s="125" t="s">
        <v>114</v>
      </c>
      <c r="D37" s="122">
        <v>70</v>
      </c>
      <c r="E37" s="125" t="s">
        <v>114</v>
      </c>
      <c r="F37" s="122">
        <v>91</v>
      </c>
      <c r="G37" s="228" t="s">
        <v>114</v>
      </c>
      <c r="H37" s="40">
        <v>0</v>
      </c>
    </row>
    <row r="38" spans="1:8" s="16" customFormat="1" ht="15.75" customHeight="1" x14ac:dyDescent="0.25">
      <c r="A38" s="42" t="s">
        <v>229</v>
      </c>
      <c r="B38" s="122">
        <v>274</v>
      </c>
      <c r="C38" s="125" t="s">
        <v>114</v>
      </c>
      <c r="D38" s="122">
        <v>58</v>
      </c>
      <c r="E38" s="125" t="s">
        <v>114</v>
      </c>
      <c r="F38" s="122">
        <v>215</v>
      </c>
      <c r="G38" s="228" t="s">
        <v>114</v>
      </c>
      <c r="H38" s="40">
        <v>1</v>
      </c>
    </row>
    <row r="39" spans="1:8" s="16" customFormat="1" ht="15.75" customHeight="1" x14ac:dyDescent="0.25">
      <c r="A39" s="42" t="s">
        <v>230</v>
      </c>
      <c r="B39" s="122">
        <v>265</v>
      </c>
      <c r="C39" s="125" t="s">
        <v>114</v>
      </c>
      <c r="D39" s="122">
        <v>52</v>
      </c>
      <c r="E39" s="125" t="s">
        <v>114</v>
      </c>
      <c r="F39" s="122">
        <v>213</v>
      </c>
      <c r="G39" s="228" t="s">
        <v>114</v>
      </c>
      <c r="H39" s="40">
        <v>0</v>
      </c>
    </row>
    <row r="40" spans="1:8" s="16" customFormat="1" ht="15.75" customHeight="1" x14ac:dyDescent="0.25">
      <c r="A40" s="42" t="s">
        <v>231</v>
      </c>
      <c r="B40" s="122">
        <v>379</v>
      </c>
      <c r="C40" s="125" t="s">
        <v>114</v>
      </c>
      <c r="D40" s="122">
        <v>79</v>
      </c>
      <c r="E40" s="125" t="s">
        <v>114</v>
      </c>
      <c r="F40" s="122">
        <v>298</v>
      </c>
      <c r="G40" s="228" t="s">
        <v>114</v>
      </c>
      <c r="H40" s="40">
        <v>2</v>
      </c>
    </row>
    <row r="41" spans="1:8" s="16" customFormat="1" ht="15.75" customHeight="1" x14ac:dyDescent="0.25">
      <c r="A41" s="42" t="s">
        <v>232</v>
      </c>
      <c r="B41" s="122">
        <v>291</v>
      </c>
      <c r="C41" s="125" t="s">
        <v>114</v>
      </c>
      <c r="D41" s="122">
        <v>34</v>
      </c>
      <c r="E41" s="125" t="s">
        <v>114</v>
      </c>
      <c r="F41" s="122">
        <v>255</v>
      </c>
      <c r="G41" s="228" t="s">
        <v>114</v>
      </c>
      <c r="H41" s="40">
        <v>2</v>
      </c>
    </row>
    <row r="42" spans="1:8" s="16" customFormat="1" ht="15.75" customHeight="1" x14ac:dyDescent="0.25">
      <c r="A42" s="42" t="s">
        <v>233</v>
      </c>
      <c r="B42" s="231">
        <v>1</v>
      </c>
      <c r="C42" s="234" t="s">
        <v>114</v>
      </c>
      <c r="D42" s="231">
        <v>1</v>
      </c>
      <c r="E42" s="234" t="s">
        <v>114</v>
      </c>
      <c r="F42" s="231">
        <v>0</v>
      </c>
      <c r="G42" s="232" t="s">
        <v>114</v>
      </c>
      <c r="H42" s="40">
        <v>0</v>
      </c>
    </row>
    <row r="43" spans="1:8" s="16" customFormat="1" ht="24.95" customHeight="1" x14ac:dyDescent="0.25">
      <c r="A43" s="107" t="s">
        <v>234</v>
      </c>
      <c r="B43" s="110"/>
      <c r="C43" s="111"/>
      <c r="D43" s="110"/>
      <c r="E43" s="111"/>
      <c r="F43" s="110"/>
      <c r="G43" s="111"/>
      <c r="H43" s="110"/>
    </row>
    <row r="44" spans="1:8" s="16" customFormat="1" ht="15.95" customHeight="1" x14ac:dyDescent="0.25">
      <c r="A44" s="107" t="s">
        <v>235</v>
      </c>
      <c r="B44" s="110"/>
      <c r="C44" s="111"/>
      <c r="D44" s="110"/>
      <c r="E44" s="111"/>
      <c r="F44" s="110"/>
      <c r="G44" s="111"/>
      <c r="H44" s="110"/>
    </row>
    <row r="45" spans="1:8" s="16" customFormat="1" ht="18" customHeight="1" x14ac:dyDescent="0.25">
      <c r="A45" s="107" t="s">
        <v>236</v>
      </c>
      <c r="B45" s="110"/>
      <c r="C45" s="111"/>
      <c r="D45" s="110"/>
      <c r="E45" s="111"/>
      <c r="F45" s="110"/>
      <c r="G45" s="111"/>
      <c r="H45" s="110"/>
    </row>
    <row r="46" spans="1:8" s="22" customFormat="1" ht="18" customHeight="1" x14ac:dyDescent="0.25">
      <c r="A46" s="107" t="s">
        <v>115</v>
      </c>
      <c r="B46" s="110"/>
      <c r="C46" s="111"/>
      <c r="D46" s="110"/>
      <c r="E46" s="111"/>
      <c r="F46" s="110"/>
      <c r="G46" s="111"/>
      <c r="H46" s="110"/>
    </row>
    <row r="47" spans="1:8" s="22" customFormat="1" ht="20.100000000000001" customHeight="1" x14ac:dyDescent="0.25">
      <c r="A47" s="108" t="s">
        <v>89</v>
      </c>
      <c r="B47" s="110"/>
      <c r="C47" s="111"/>
      <c r="D47" s="110"/>
      <c r="E47" s="111"/>
      <c r="F47" s="110"/>
      <c r="G47" s="111"/>
      <c r="H47" s="110"/>
    </row>
    <row r="48" spans="1:8" s="22" customFormat="1" ht="14.1" customHeight="1" x14ac:dyDescent="0.25">
      <c r="A48" s="108" t="s">
        <v>116</v>
      </c>
      <c r="B48" s="110"/>
      <c r="C48" s="111"/>
      <c r="D48" s="110"/>
      <c r="E48" s="111"/>
      <c r="F48" s="110"/>
      <c r="G48" s="111"/>
      <c r="H48" s="110"/>
    </row>
    <row r="49" spans="1:9" s="22" customFormat="1" ht="20.100000000000001" customHeight="1" x14ac:dyDescent="0.25">
      <c r="A49" s="108" t="s">
        <v>117</v>
      </c>
      <c r="B49" s="110"/>
      <c r="C49" s="111"/>
      <c r="D49" s="110"/>
      <c r="E49" s="111"/>
      <c r="F49" s="110"/>
      <c r="G49" s="111"/>
      <c r="H49" s="110"/>
    </row>
    <row r="50" spans="1:9" s="22" customFormat="1" ht="14.1" customHeight="1" x14ac:dyDescent="0.25">
      <c r="A50" s="108" t="s">
        <v>6</v>
      </c>
      <c r="B50" s="110"/>
      <c r="C50" s="111"/>
      <c r="D50" s="110"/>
      <c r="E50" s="111"/>
      <c r="F50" s="110"/>
      <c r="G50" s="111"/>
      <c r="H50" s="110"/>
    </row>
    <row r="51" spans="1:9" ht="15.75" x14ac:dyDescent="0.25">
      <c r="A51" s="108" t="s">
        <v>7</v>
      </c>
      <c r="B51" s="110"/>
      <c r="C51" s="111"/>
      <c r="D51" s="110"/>
      <c r="E51" s="111"/>
      <c r="F51" s="110"/>
      <c r="G51" s="111"/>
      <c r="H51" s="110"/>
      <c r="I51" s="27"/>
    </row>
    <row r="52" spans="1:9" ht="15.75" x14ac:dyDescent="0.25">
      <c r="A52" s="65" t="s">
        <v>10</v>
      </c>
    </row>
  </sheetData>
  <sheetProtection algorithmName="SHA-512" hashValue="ymmHAiPYaHfeCE4tqZTA5gTYPC0DDFWb1iILZ4YcwBfp6NyR8jKMxLbyizeNKNC4jY8NBngOiS+mBBjuYV/s4g==" saltValue="y70o4+22nMDpam2WpoIHTg==" spinCount="100000" sheet="1" objects="1" scenarios="1"/>
  <hyperlinks>
    <hyperlink ref="A51" location="'Table of Contents'!A1" display="Click here to return to the Table of Contents" xr:uid="{E5AF6B1F-867C-4F18-B584-2EFC9354236B}"/>
    <hyperlink ref="A52" location="'Table of Contents'!A1" display="Click here to return to the Table of Contents" xr:uid="{D3330D7C-0E8E-4991-8CA7-469589E4A441}"/>
  </hyperlinks>
  <printOptions horizontalCentered="1"/>
  <pageMargins left="0.4" right="0.4" top="0.3" bottom="0.1" header="0.3" footer="0"/>
  <pageSetup scale="67" orientation="portrait" r:id="rId1"/>
  <headerFooter alignWithMargins="0"/>
  <tableParts count="1">
    <tablePart r:id="rId2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A3D9D9-00A9-43F4-895D-B98F127C1704}">
  <sheetPr codeName="Sheet44">
    <pageSetUpPr fitToPage="1"/>
  </sheetPr>
  <dimension ref="A1:P72"/>
  <sheetViews>
    <sheetView zoomScaleNormal="100" workbookViewId="0"/>
  </sheetViews>
  <sheetFormatPr defaultColWidth="9.140625" defaultRowHeight="12.75" x14ac:dyDescent="0.2"/>
  <cols>
    <col min="1" max="1" width="23.7109375" style="25" customWidth="1"/>
    <col min="2" max="11" width="10.7109375" style="25" customWidth="1"/>
    <col min="12" max="16384" width="9.140625" style="25"/>
  </cols>
  <sheetData>
    <row r="1" spans="1:16" s="51" customFormat="1" ht="21" customHeight="1" x14ac:dyDescent="0.25">
      <c r="A1" s="207" t="s">
        <v>269</v>
      </c>
      <c r="B1" s="29"/>
      <c r="C1" s="29"/>
      <c r="D1" s="29"/>
      <c r="E1" s="29"/>
      <c r="F1" s="29"/>
      <c r="G1" s="29"/>
      <c r="H1" s="29"/>
      <c r="I1" s="29"/>
      <c r="J1" s="29"/>
      <c r="K1" s="29"/>
      <c r="P1" s="82" t="s">
        <v>11</v>
      </c>
    </row>
    <row r="2" spans="1:16" ht="35.1" customHeight="1" thickBot="1" x14ac:dyDescent="0.25">
      <c r="A2" s="207" t="s">
        <v>245</v>
      </c>
      <c r="B2" s="29"/>
      <c r="C2" s="29"/>
      <c r="D2" s="29"/>
      <c r="E2" s="29"/>
      <c r="F2" s="29"/>
      <c r="G2" s="29"/>
      <c r="H2" s="29"/>
      <c r="I2" s="29"/>
      <c r="J2" s="29"/>
      <c r="K2" s="29"/>
    </row>
    <row r="3" spans="1:16" s="10" customFormat="1" ht="38.1" customHeight="1" thickBot="1" x14ac:dyDescent="0.35">
      <c r="A3" s="30" t="s">
        <v>12</v>
      </c>
      <c r="B3" s="210" t="s">
        <v>13</v>
      </c>
      <c r="C3" s="94" t="s">
        <v>14</v>
      </c>
      <c r="D3" s="94" t="s">
        <v>15</v>
      </c>
      <c r="E3" s="94" t="s">
        <v>16</v>
      </c>
      <c r="F3" s="97" t="s">
        <v>17</v>
      </c>
      <c r="G3" s="8" t="s">
        <v>18</v>
      </c>
      <c r="H3" s="8" t="s">
        <v>19</v>
      </c>
      <c r="I3" s="8" t="s">
        <v>20</v>
      </c>
      <c r="J3" s="8" t="s">
        <v>21</v>
      </c>
      <c r="K3" s="8" t="s">
        <v>22</v>
      </c>
    </row>
    <row r="4" spans="1:16" s="16" customFormat="1" ht="18" customHeight="1" x14ac:dyDescent="0.25">
      <c r="A4" s="11" t="s">
        <v>24</v>
      </c>
      <c r="B4" s="117">
        <v>930</v>
      </c>
      <c r="C4" s="134">
        <v>1233</v>
      </c>
      <c r="D4" s="134">
        <v>1442</v>
      </c>
      <c r="E4" s="134">
        <v>1336</v>
      </c>
      <c r="F4" s="135">
        <v>1696</v>
      </c>
      <c r="G4" s="14">
        <v>4.7193830289791805</v>
      </c>
      <c r="H4" s="14">
        <v>6.2355932921050208</v>
      </c>
      <c r="I4" s="14">
        <v>7.2832853560169264</v>
      </c>
      <c r="J4" s="14">
        <v>6.7439642597157059</v>
      </c>
      <c r="K4" s="14">
        <v>8.599465535761091</v>
      </c>
    </row>
    <row r="5" spans="1:16" s="74" customFormat="1" ht="15" customHeight="1" x14ac:dyDescent="0.25">
      <c r="A5" s="17" t="s">
        <v>26</v>
      </c>
      <c r="B5" s="118">
        <v>18</v>
      </c>
      <c r="C5" s="103">
        <v>16</v>
      </c>
      <c r="D5" s="103">
        <v>28</v>
      </c>
      <c r="E5" s="103">
        <v>39</v>
      </c>
      <c r="F5" s="136">
        <v>38</v>
      </c>
      <c r="G5" s="19">
        <v>2.137949162969794</v>
      </c>
      <c r="H5" s="19">
        <v>1.8894672265258157</v>
      </c>
      <c r="I5" s="19">
        <v>3.2886608558965968</v>
      </c>
      <c r="J5" s="19">
        <v>4.5719818671993435</v>
      </c>
      <c r="K5" s="19">
        <v>4.4814180976739966</v>
      </c>
    </row>
    <row r="6" spans="1:16" s="74" customFormat="1" ht="16.5" customHeight="1" x14ac:dyDescent="0.25">
      <c r="A6" s="16" t="s">
        <v>27</v>
      </c>
      <c r="B6" s="118">
        <v>1</v>
      </c>
      <c r="C6" s="103">
        <v>0</v>
      </c>
      <c r="D6" s="103">
        <v>2</v>
      </c>
      <c r="E6" s="103">
        <v>2</v>
      </c>
      <c r="F6" s="136">
        <v>2</v>
      </c>
      <c r="G6" s="19">
        <v>1.5989106063604439</v>
      </c>
      <c r="H6" s="19">
        <v>0</v>
      </c>
      <c r="I6" s="19">
        <v>3.1623622691456634</v>
      </c>
      <c r="J6" s="19">
        <v>3.1620831677987473</v>
      </c>
      <c r="K6" s="19">
        <v>3.208206845129181</v>
      </c>
    </row>
    <row r="7" spans="1:16" s="74" customFormat="1" ht="15" customHeight="1" x14ac:dyDescent="0.25">
      <c r="A7" s="17" t="s">
        <v>28</v>
      </c>
      <c r="B7" s="118">
        <v>0</v>
      </c>
      <c r="C7" s="103">
        <v>0</v>
      </c>
      <c r="D7" s="103">
        <v>0</v>
      </c>
      <c r="E7" s="103">
        <v>0</v>
      </c>
      <c r="F7" s="136">
        <v>0</v>
      </c>
      <c r="G7" s="19">
        <v>0</v>
      </c>
      <c r="H7" s="19">
        <v>0</v>
      </c>
      <c r="I7" s="19">
        <v>0</v>
      </c>
      <c r="J7" s="19">
        <v>0</v>
      </c>
      <c r="K7" s="19">
        <v>0</v>
      </c>
    </row>
    <row r="8" spans="1:16" s="74" customFormat="1" ht="15" customHeight="1" x14ac:dyDescent="0.25">
      <c r="A8" s="17" t="s">
        <v>29</v>
      </c>
      <c r="B8" s="118">
        <v>0</v>
      </c>
      <c r="C8" s="103" t="s">
        <v>97</v>
      </c>
      <c r="D8" s="103" t="s">
        <v>97</v>
      </c>
      <c r="E8" s="103" t="s">
        <v>97</v>
      </c>
      <c r="F8" s="136" t="s">
        <v>97</v>
      </c>
      <c r="G8" s="19">
        <v>0</v>
      </c>
      <c r="H8" s="19" t="s">
        <v>97</v>
      </c>
      <c r="I8" s="19" t="s">
        <v>97</v>
      </c>
      <c r="J8" s="19" t="s">
        <v>97</v>
      </c>
      <c r="K8" s="19" t="s">
        <v>97</v>
      </c>
    </row>
    <row r="9" spans="1:16" s="74" customFormat="1" ht="15" customHeight="1" x14ac:dyDescent="0.25">
      <c r="A9" s="17" t="s">
        <v>30</v>
      </c>
      <c r="B9" s="118">
        <v>4</v>
      </c>
      <c r="C9" s="103">
        <v>7</v>
      </c>
      <c r="D9" s="103">
        <v>10</v>
      </c>
      <c r="E9" s="103">
        <v>15</v>
      </c>
      <c r="F9" s="136">
        <v>17</v>
      </c>
      <c r="G9" s="19">
        <v>3.4278960625436041</v>
      </c>
      <c r="H9" s="19">
        <v>5.9628624092522831</v>
      </c>
      <c r="I9" s="19">
        <v>8.8211938161507994</v>
      </c>
      <c r="J9" s="19">
        <v>14.212698369604102</v>
      </c>
      <c r="K9" s="19">
        <v>16.92346716353039</v>
      </c>
    </row>
    <row r="10" spans="1:16" s="74" customFormat="1" ht="15" customHeight="1" x14ac:dyDescent="0.25">
      <c r="A10" s="17" t="s">
        <v>31</v>
      </c>
      <c r="B10" s="118">
        <v>0</v>
      </c>
      <c r="C10" s="103">
        <v>0</v>
      </c>
      <c r="D10" s="103">
        <v>0</v>
      </c>
      <c r="E10" s="103">
        <v>0</v>
      </c>
      <c r="F10" s="136">
        <v>0</v>
      </c>
      <c r="G10" s="19">
        <v>0</v>
      </c>
      <c r="H10" s="19">
        <v>0</v>
      </c>
      <c r="I10" s="19">
        <v>0</v>
      </c>
      <c r="J10" s="19">
        <v>0</v>
      </c>
      <c r="K10" s="19">
        <v>0</v>
      </c>
    </row>
    <row r="11" spans="1:16" s="74" customFormat="1" ht="15" customHeight="1" x14ac:dyDescent="0.25">
      <c r="A11" s="17" t="s">
        <v>32</v>
      </c>
      <c r="B11" s="118" t="s">
        <v>97</v>
      </c>
      <c r="C11" s="103">
        <v>0</v>
      </c>
      <c r="D11" s="103" t="s">
        <v>97</v>
      </c>
      <c r="E11" s="103">
        <v>0</v>
      </c>
      <c r="F11" s="136" t="s">
        <v>97</v>
      </c>
      <c r="G11" s="19" t="s">
        <v>97</v>
      </c>
      <c r="H11" s="19">
        <v>0</v>
      </c>
      <c r="I11" s="19" t="s">
        <v>97</v>
      </c>
      <c r="J11" s="19">
        <v>0</v>
      </c>
      <c r="K11" s="19" t="s">
        <v>97</v>
      </c>
    </row>
    <row r="12" spans="1:16" s="74" customFormat="1" ht="15" customHeight="1" x14ac:dyDescent="0.25">
      <c r="A12" s="20" t="s">
        <v>33</v>
      </c>
      <c r="B12" s="118">
        <v>3</v>
      </c>
      <c r="C12" s="103">
        <v>17</v>
      </c>
      <c r="D12" s="103">
        <v>20</v>
      </c>
      <c r="E12" s="103">
        <v>23</v>
      </c>
      <c r="F12" s="136">
        <v>30</v>
      </c>
      <c r="G12" s="19">
        <v>0.51245929724779493</v>
      </c>
      <c r="H12" s="19">
        <v>2.8837373991417263</v>
      </c>
      <c r="I12" s="19">
        <v>3.3812410006844114</v>
      </c>
      <c r="J12" s="19">
        <v>3.8743125402780714</v>
      </c>
      <c r="K12" s="19">
        <v>5.067601778752282</v>
      </c>
    </row>
    <row r="13" spans="1:16" s="74" customFormat="1" ht="15" customHeight="1" x14ac:dyDescent="0.25">
      <c r="A13" s="17" t="s">
        <v>34</v>
      </c>
      <c r="B13" s="118">
        <v>0</v>
      </c>
      <c r="C13" s="103" t="s">
        <v>97</v>
      </c>
      <c r="D13" s="103">
        <v>0</v>
      </c>
      <c r="E13" s="103">
        <v>0</v>
      </c>
      <c r="F13" s="136" t="s">
        <v>97</v>
      </c>
      <c r="G13" s="19">
        <v>0</v>
      </c>
      <c r="H13" s="19" t="s">
        <v>97</v>
      </c>
      <c r="I13" s="19">
        <v>0</v>
      </c>
      <c r="J13" s="19">
        <v>0</v>
      </c>
      <c r="K13" s="19" t="s">
        <v>97</v>
      </c>
    </row>
    <row r="14" spans="1:16" s="74" customFormat="1" ht="15" customHeight="1" x14ac:dyDescent="0.25">
      <c r="A14" s="17" t="s">
        <v>35</v>
      </c>
      <c r="B14" s="118">
        <v>0</v>
      </c>
      <c r="C14" s="103">
        <v>0</v>
      </c>
      <c r="D14" s="103">
        <v>1</v>
      </c>
      <c r="E14" s="103">
        <v>2</v>
      </c>
      <c r="F14" s="136">
        <v>7</v>
      </c>
      <c r="G14" s="19">
        <v>0</v>
      </c>
      <c r="H14" s="19">
        <v>0</v>
      </c>
      <c r="I14" s="19">
        <v>1.0761425186801008</v>
      </c>
      <c r="J14" s="19">
        <v>2.1137425877248868</v>
      </c>
      <c r="K14" s="19">
        <v>7.3746130910951839</v>
      </c>
    </row>
    <row r="15" spans="1:16" s="74" customFormat="1" ht="15" customHeight="1" x14ac:dyDescent="0.25">
      <c r="A15" s="17" t="s">
        <v>36</v>
      </c>
      <c r="B15" s="118">
        <v>112</v>
      </c>
      <c r="C15" s="103">
        <v>66</v>
      </c>
      <c r="D15" s="103">
        <v>64</v>
      </c>
      <c r="E15" s="103">
        <v>49</v>
      </c>
      <c r="F15" s="136">
        <v>62</v>
      </c>
      <c r="G15" s="19">
        <v>22.787503278513714</v>
      </c>
      <c r="H15" s="19">
        <v>13.317612926507143</v>
      </c>
      <c r="I15" s="19">
        <v>12.81898065399492</v>
      </c>
      <c r="J15" s="19">
        <v>9.7450965779477485</v>
      </c>
      <c r="K15" s="19">
        <v>12.277321863651309</v>
      </c>
    </row>
    <row r="16" spans="1:16" s="74" customFormat="1" ht="15" customHeight="1" x14ac:dyDescent="0.25">
      <c r="A16" s="17" t="s">
        <v>37</v>
      </c>
      <c r="B16" s="118" t="s">
        <v>97</v>
      </c>
      <c r="C16" s="103" t="s">
        <v>97</v>
      </c>
      <c r="D16" s="103" t="s">
        <v>97</v>
      </c>
      <c r="E16" s="103" t="s">
        <v>97</v>
      </c>
      <c r="F16" s="136">
        <v>0</v>
      </c>
      <c r="G16" s="19" t="s">
        <v>97</v>
      </c>
      <c r="H16" s="19" t="s">
        <v>97</v>
      </c>
      <c r="I16" s="19" t="s">
        <v>97</v>
      </c>
      <c r="J16" s="19" t="s">
        <v>97</v>
      </c>
      <c r="K16" s="19">
        <v>0</v>
      </c>
    </row>
    <row r="17" spans="1:11" s="74" customFormat="1" ht="15" customHeight="1" x14ac:dyDescent="0.25">
      <c r="A17" s="20" t="s">
        <v>38</v>
      </c>
      <c r="B17" s="118">
        <v>1</v>
      </c>
      <c r="C17" s="103">
        <v>3</v>
      </c>
      <c r="D17" s="103">
        <v>2</v>
      </c>
      <c r="E17" s="103">
        <v>0</v>
      </c>
      <c r="F17" s="136">
        <v>7</v>
      </c>
      <c r="G17" s="19">
        <v>1.4638699263085801</v>
      </c>
      <c r="H17" s="19">
        <v>4.3902680609188147</v>
      </c>
      <c r="I17" s="19">
        <v>2.9424985862395978</v>
      </c>
      <c r="J17" s="19">
        <v>0</v>
      </c>
      <c r="K17" s="19">
        <v>10.385847616207609</v>
      </c>
    </row>
    <row r="18" spans="1:11" s="74" customFormat="1" ht="15" customHeight="1" x14ac:dyDescent="0.25">
      <c r="A18" s="17" t="s">
        <v>39</v>
      </c>
      <c r="B18" s="118">
        <v>5</v>
      </c>
      <c r="C18" s="103">
        <v>3</v>
      </c>
      <c r="D18" s="103">
        <v>5</v>
      </c>
      <c r="E18" s="103">
        <v>3</v>
      </c>
      <c r="F18" s="136">
        <v>7</v>
      </c>
      <c r="G18" s="19">
        <v>5.6363559289597003</v>
      </c>
      <c r="H18" s="19">
        <v>3.3739674486118618</v>
      </c>
      <c r="I18" s="19">
        <v>5.6187126048947613</v>
      </c>
      <c r="J18" s="19">
        <v>3.4133111740674322</v>
      </c>
      <c r="K18" s="19">
        <v>8.0260264072699599</v>
      </c>
    </row>
    <row r="19" spans="1:11" s="74" customFormat="1" ht="15" customHeight="1" x14ac:dyDescent="0.25">
      <c r="A19" s="17" t="s">
        <v>40</v>
      </c>
      <c r="B19" s="118">
        <v>0</v>
      </c>
      <c r="C19" s="103">
        <v>0</v>
      </c>
      <c r="D19" s="103">
        <v>0</v>
      </c>
      <c r="E19" s="103">
        <v>0</v>
      </c>
      <c r="F19" s="136">
        <v>0</v>
      </c>
      <c r="G19" s="19">
        <v>0</v>
      </c>
      <c r="H19" s="19">
        <v>0</v>
      </c>
      <c r="I19" s="19">
        <v>0</v>
      </c>
      <c r="J19" s="19">
        <v>0</v>
      </c>
      <c r="K19" s="19">
        <v>0</v>
      </c>
    </row>
    <row r="20" spans="1:11" s="74" customFormat="1" ht="15" customHeight="1" x14ac:dyDescent="0.25">
      <c r="A20" s="17" t="s">
        <v>41</v>
      </c>
      <c r="B20" s="118">
        <v>79</v>
      </c>
      <c r="C20" s="103">
        <v>95</v>
      </c>
      <c r="D20" s="103">
        <v>90</v>
      </c>
      <c r="E20" s="103">
        <v>57</v>
      </c>
      <c r="F20" s="136">
        <v>105</v>
      </c>
      <c r="G20" s="19">
        <v>18.30974206482863</v>
      </c>
      <c r="H20" s="19">
        <v>21.788250739390026</v>
      </c>
      <c r="I20" s="19">
        <v>20.468428103227382</v>
      </c>
      <c r="J20" s="19">
        <v>12.900463803422879</v>
      </c>
      <c r="K20" s="19">
        <v>23.728944700878955</v>
      </c>
    </row>
    <row r="21" spans="1:11" s="74" customFormat="1" ht="15" customHeight="1" x14ac:dyDescent="0.25">
      <c r="A21" s="17" t="s">
        <v>42</v>
      </c>
      <c r="B21" s="118">
        <v>16</v>
      </c>
      <c r="C21" s="103">
        <v>22</v>
      </c>
      <c r="D21" s="103">
        <v>9</v>
      </c>
      <c r="E21" s="103">
        <v>12</v>
      </c>
      <c r="F21" s="136">
        <v>3</v>
      </c>
      <c r="G21" s="19">
        <v>23.706333660911294</v>
      </c>
      <c r="H21" s="19">
        <v>32.349876974996718</v>
      </c>
      <c r="I21" s="19">
        <v>13.18219820812482</v>
      </c>
      <c r="J21" s="19">
        <v>17.385624095166055</v>
      </c>
      <c r="K21" s="19">
        <v>4.3334024412148313</v>
      </c>
    </row>
    <row r="22" spans="1:11" s="74" customFormat="1" ht="15" customHeight="1" x14ac:dyDescent="0.25">
      <c r="A22" s="17" t="s">
        <v>43</v>
      </c>
      <c r="B22" s="118">
        <v>0</v>
      </c>
      <c r="C22" s="103">
        <v>2</v>
      </c>
      <c r="D22" s="103">
        <v>0</v>
      </c>
      <c r="E22" s="103">
        <v>7</v>
      </c>
      <c r="F22" s="136">
        <v>19</v>
      </c>
      <c r="G22" s="19">
        <v>0</v>
      </c>
      <c r="H22" s="19">
        <v>5.8686278943276138</v>
      </c>
      <c r="I22" s="19">
        <v>0</v>
      </c>
      <c r="J22" s="19">
        <v>20.576696750087049</v>
      </c>
      <c r="K22" s="19">
        <v>55.84637497330214</v>
      </c>
    </row>
    <row r="23" spans="1:11" s="74" customFormat="1" ht="15" customHeight="1" x14ac:dyDescent="0.25">
      <c r="A23" s="17" t="s">
        <v>44</v>
      </c>
      <c r="B23" s="118">
        <v>0</v>
      </c>
      <c r="C23" s="103">
        <v>0</v>
      </c>
      <c r="D23" s="103">
        <v>0</v>
      </c>
      <c r="E23" s="103" t="s">
        <v>97</v>
      </c>
      <c r="F23" s="136">
        <v>0</v>
      </c>
      <c r="G23" s="19">
        <v>0</v>
      </c>
      <c r="H23" s="19">
        <v>0</v>
      </c>
      <c r="I23" s="19">
        <v>0</v>
      </c>
      <c r="J23" s="19" t="s">
        <v>97</v>
      </c>
      <c r="K23" s="19">
        <v>0</v>
      </c>
    </row>
    <row r="24" spans="1:11" s="74" customFormat="1" ht="15" customHeight="1" x14ac:dyDescent="0.25">
      <c r="A24" s="17" t="s">
        <v>45</v>
      </c>
      <c r="B24" s="118">
        <v>231</v>
      </c>
      <c r="C24" s="103">
        <v>353</v>
      </c>
      <c r="D24" s="103">
        <v>453</v>
      </c>
      <c r="E24" s="103">
        <v>442</v>
      </c>
      <c r="F24" s="136">
        <v>572</v>
      </c>
      <c r="G24" s="19">
        <v>4.5234348654054308</v>
      </c>
      <c r="H24" s="19">
        <v>6.9237995009131463</v>
      </c>
      <c r="I24" s="19">
        <v>8.9181001630475425</v>
      </c>
      <c r="J24" s="19">
        <v>8.7431139084522922</v>
      </c>
      <c r="K24" s="19">
        <v>11.390787040182577</v>
      </c>
    </row>
    <row r="25" spans="1:11" s="74" customFormat="1" ht="16.5" customHeight="1" x14ac:dyDescent="0.25">
      <c r="A25" s="16" t="s">
        <v>46</v>
      </c>
      <c r="B25" s="118">
        <v>15</v>
      </c>
      <c r="C25" s="103">
        <v>20</v>
      </c>
      <c r="D25" s="103">
        <v>24</v>
      </c>
      <c r="E25" s="103">
        <v>16</v>
      </c>
      <c r="F25" s="136">
        <v>48</v>
      </c>
      <c r="G25" s="19">
        <v>6.2392217148036169</v>
      </c>
      <c r="H25" s="19">
        <v>8.3446177489772921</v>
      </c>
      <c r="I25" s="19">
        <v>10.050528299337564</v>
      </c>
      <c r="J25" s="19">
        <v>6.7281326624081688</v>
      </c>
      <c r="K25" s="19">
        <v>20.444366553498231</v>
      </c>
    </row>
    <row r="26" spans="1:11" s="74" customFormat="1" ht="16.5" customHeight="1" x14ac:dyDescent="0.25">
      <c r="A26" s="16" t="s">
        <v>47</v>
      </c>
      <c r="B26" s="118">
        <v>0</v>
      </c>
      <c r="C26" s="103">
        <v>3</v>
      </c>
      <c r="D26" s="103">
        <v>1</v>
      </c>
      <c r="E26" s="103">
        <v>1</v>
      </c>
      <c r="F26" s="136">
        <v>1</v>
      </c>
      <c r="G26" s="19">
        <v>0</v>
      </c>
      <c r="H26" s="19">
        <v>4.0855354136222291</v>
      </c>
      <c r="I26" s="19">
        <v>1.3570496991194319</v>
      </c>
      <c r="J26" s="19">
        <v>1.3617818476537344</v>
      </c>
      <c r="K26" s="19">
        <v>1.4016809637463463</v>
      </c>
    </row>
    <row r="27" spans="1:11" s="74" customFormat="1" ht="15" customHeight="1" x14ac:dyDescent="0.25">
      <c r="A27" s="17" t="s">
        <v>48</v>
      </c>
      <c r="B27" s="118">
        <v>6</v>
      </c>
      <c r="C27" s="103">
        <v>6</v>
      </c>
      <c r="D27" s="103">
        <v>7</v>
      </c>
      <c r="E27" s="103">
        <v>4</v>
      </c>
      <c r="F27" s="136">
        <v>1</v>
      </c>
      <c r="G27" s="19">
        <v>7.5511955608482957</v>
      </c>
      <c r="H27" s="19">
        <v>7.4989764098471383</v>
      </c>
      <c r="I27" s="19">
        <v>8.76713981713816</v>
      </c>
      <c r="J27" s="19">
        <v>4.9753447021850876</v>
      </c>
      <c r="K27" s="19">
        <v>1.2435947904374647</v>
      </c>
    </row>
    <row r="28" spans="1:11" s="16" customFormat="1" ht="15" customHeight="1" x14ac:dyDescent="0.25">
      <c r="A28" s="17" t="s">
        <v>49</v>
      </c>
      <c r="B28" s="118">
        <v>1</v>
      </c>
      <c r="C28" s="103">
        <v>0</v>
      </c>
      <c r="D28" s="103">
        <v>1</v>
      </c>
      <c r="E28" s="103">
        <v>2</v>
      </c>
      <c r="F28" s="136">
        <v>1</v>
      </c>
      <c r="G28" s="19">
        <v>0.74786300229062208</v>
      </c>
      <c r="H28" s="19">
        <v>0</v>
      </c>
      <c r="I28" s="19">
        <v>0.7513333496671325</v>
      </c>
      <c r="J28" s="19">
        <v>1.511178579484229</v>
      </c>
      <c r="K28" s="19">
        <v>0.76166764334468828</v>
      </c>
    </row>
    <row r="29" spans="1:11" s="16" customFormat="1" ht="15" customHeight="1" x14ac:dyDescent="0.25">
      <c r="A29" s="17" t="s">
        <v>50</v>
      </c>
      <c r="B29" s="118">
        <v>0</v>
      </c>
      <c r="C29" s="103" t="s">
        <v>97</v>
      </c>
      <c r="D29" s="103">
        <v>0</v>
      </c>
      <c r="E29" s="103" t="s">
        <v>97</v>
      </c>
      <c r="F29" s="136" t="s">
        <v>97</v>
      </c>
      <c r="G29" s="19">
        <v>0</v>
      </c>
      <c r="H29" s="19" t="s">
        <v>97</v>
      </c>
      <c r="I29" s="19">
        <v>0</v>
      </c>
      <c r="J29" s="19" t="s">
        <v>97</v>
      </c>
      <c r="K29" s="19" t="s">
        <v>97</v>
      </c>
    </row>
    <row r="30" spans="1:11" s="16" customFormat="1" ht="15" customHeight="1" x14ac:dyDescent="0.25">
      <c r="A30" s="17" t="s">
        <v>51</v>
      </c>
      <c r="B30" s="118">
        <v>0</v>
      </c>
      <c r="C30" s="103">
        <v>2</v>
      </c>
      <c r="D30" s="103">
        <v>0</v>
      </c>
      <c r="E30" s="103">
        <v>3</v>
      </c>
      <c r="F30" s="136">
        <v>0</v>
      </c>
      <c r="G30" s="19">
        <v>0</v>
      </c>
      <c r="H30" s="19">
        <v>4.3769876054021681</v>
      </c>
      <c r="I30" s="19">
        <v>0</v>
      </c>
      <c r="J30" s="19">
        <v>6.5751008551752168</v>
      </c>
      <c r="K30" s="19">
        <v>0</v>
      </c>
    </row>
    <row r="31" spans="1:11" s="16" customFormat="1" ht="15" customHeight="1" x14ac:dyDescent="0.25">
      <c r="A31" s="17" t="s">
        <v>52</v>
      </c>
      <c r="B31" s="118">
        <v>11</v>
      </c>
      <c r="C31" s="103">
        <v>8</v>
      </c>
      <c r="D31" s="103">
        <v>13</v>
      </c>
      <c r="E31" s="103">
        <v>4</v>
      </c>
      <c r="F31" s="136">
        <v>10</v>
      </c>
      <c r="G31" s="19">
        <v>8.1671263853900555</v>
      </c>
      <c r="H31" s="19">
        <v>5.8906479959493465</v>
      </c>
      <c r="I31" s="19">
        <v>9.4552931181690667</v>
      </c>
      <c r="J31" s="19">
        <v>2.8812577056516777</v>
      </c>
      <c r="K31" s="19">
        <v>7.1508688181775408</v>
      </c>
    </row>
    <row r="32" spans="1:11" s="16" customFormat="1" ht="15" customHeight="1" x14ac:dyDescent="0.25">
      <c r="A32" s="17" t="s">
        <v>53</v>
      </c>
      <c r="B32" s="118">
        <v>0</v>
      </c>
      <c r="C32" s="103">
        <v>0</v>
      </c>
      <c r="D32" s="103">
        <v>0</v>
      </c>
      <c r="E32" s="103">
        <v>0</v>
      </c>
      <c r="F32" s="136">
        <v>0</v>
      </c>
      <c r="G32" s="19">
        <v>0</v>
      </c>
      <c r="H32" s="19">
        <v>0</v>
      </c>
      <c r="I32" s="19">
        <v>0</v>
      </c>
      <c r="J32" s="19">
        <v>0</v>
      </c>
      <c r="K32" s="19">
        <v>0</v>
      </c>
    </row>
    <row r="33" spans="1:11" s="16" customFormat="1" ht="15" customHeight="1" x14ac:dyDescent="0.25">
      <c r="A33" s="17" t="s">
        <v>54</v>
      </c>
      <c r="B33" s="118">
        <v>0</v>
      </c>
      <c r="C33" s="103">
        <v>0</v>
      </c>
      <c r="D33" s="103">
        <v>0</v>
      </c>
      <c r="E33" s="103">
        <v>0</v>
      </c>
      <c r="F33" s="136">
        <v>0</v>
      </c>
      <c r="G33" s="19">
        <v>0</v>
      </c>
      <c r="H33" s="19">
        <v>0</v>
      </c>
      <c r="I33" s="19">
        <v>0</v>
      </c>
      <c r="J33" s="19">
        <v>0</v>
      </c>
      <c r="K33" s="19">
        <v>0</v>
      </c>
    </row>
    <row r="34" spans="1:11" s="16" customFormat="1" ht="15" customHeight="1" x14ac:dyDescent="0.25">
      <c r="A34" s="17" t="s">
        <v>55</v>
      </c>
      <c r="B34" s="118">
        <v>3</v>
      </c>
      <c r="C34" s="103">
        <v>7</v>
      </c>
      <c r="D34" s="103">
        <v>3</v>
      </c>
      <c r="E34" s="103">
        <v>3</v>
      </c>
      <c r="F34" s="136">
        <v>6</v>
      </c>
      <c r="G34" s="19">
        <v>1.4112197535278717</v>
      </c>
      <c r="H34" s="19">
        <v>3.2788903017135937</v>
      </c>
      <c r="I34" s="19">
        <v>1.4009686763732341</v>
      </c>
      <c r="J34" s="19">
        <v>1.4065665311771556</v>
      </c>
      <c r="K34" s="19">
        <v>2.8092630672207721</v>
      </c>
    </row>
    <row r="35" spans="1:11" s="16" customFormat="1" ht="15" customHeight="1" x14ac:dyDescent="0.25">
      <c r="A35" s="17" t="s">
        <v>56</v>
      </c>
      <c r="B35" s="118">
        <v>0</v>
      </c>
      <c r="C35" s="103">
        <v>1</v>
      </c>
      <c r="D35" s="103">
        <v>3</v>
      </c>
      <c r="E35" s="103">
        <v>2</v>
      </c>
      <c r="F35" s="136">
        <v>5</v>
      </c>
      <c r="G35" s="19">
        <v>0</v>
      </c>
      <c r="H35" s="19">
        <v>1.4301105977891855</v>
      </c>
      <c r="I35" s="19">
        <v>4.3072256957205655</v>
      </c>
      <c r="J35" s="19">
        <v>2.8829790300621343</v>
      </c>
      <c r="K35" s="19">
        <v>7.2503264517113069</v>
      </c>
    </row>
    <row r="36" spans="1:11" s="16" customFormat="1" ht="15" customHeight="1" x14ac:dyDescent="0.25">
      <c r="A36" s="17" t="s">
        <v>57</v>
      </c>
      <c r="B36" s="118">
        <v>0</v>
      </c>
      <c r="C36" s="103">
        <v>4</v>
      </c>
      <c r="D36" s="103">
        <v>0</v>
      </c>
      <c r="E36" s="103">
        <v>1</v>
      </c>
      <c r="F36" s="136">
        <v>1</v>
      </c>
      <c r="G36" s="19">
        <v>0</v>
      </c>
      <c r="H36" s="19">
        <v>7.8081359800616053</v>
      </c>
      <c r="I36" s="19">
        <v>0</v>
      </c>
      <c r="J36" s="19">
        <v>1.9422942754171777</v>
      </c>
      <c r="K36" s="19">
        <v>1.9466648801130193</v>
      </c>
    </row>
    <row r="37" spans="1:11" s="16" customFormat="1" ht="15" customHeight="1" x14ac:dyDescent="0.25">
      <c r="A37" s="17" t="s">
        <v>58</v>
      </c>
      <c r="B37" s="118">
        <v>17</v>
      </c>
      <c r="C37" s="103">
        <v>36</v>
      </c>
      <c r="D37" s="103">
        <v>40</v>
      </c>
      <c r="E37" s="103">
        <v>55</v>
      </c>
      <c r="F37" s="136">
        <v>62</v>
      </c>
      <c r="G37" s="19">
        <v>1.0616294034330391</v>
      </c>
      <c r="H37" s="19">
        <v>2.2451836284168718</v>
      </c>
      <c r="I37" s="19">
        <v>2.4968766996516027</v>
      </c>
      <c r="J37" s="19">
        <v>3.4402443102809825</v>
      </c>
      <c r="K37" s="19">
        <v>3.9068689186394372</v>
      </c>
    </row>
    <row r="38" spans="1:11" s="16" customFormat="1" ht="15" customHeight="1" x14ac:dyDescent="0.25">
      <c r="A38" s="17" t="s">
        <v>59</v>
      </c>
      <c r="B38" s="118">
        <v>2</v>
      </c>
      <c r="C38" s="103">
        <v>2</v>
      </c>
      <c r="D38" s="103">
        <v>0</v>
      </c>
      <c r="E38" s="103">
        <v>1</v>
      </c>
      <c r="F38" s="136">
        <v>4</v>
      </c>
      <c r="G38" s="19">
        <v>1.0121938969273583</v>
      </c>
      <c r="H38" s="19">
        <v>0.99558412117500938</v>
      </c>
      <c r="I38" s="19">
        <v>0</v>
      </c>
      <c r="J38" s="19">
        <v>0.48623065212219474</v>
      </c>
      <c r="K38" s="19">
        <v>1.928341611432558</v>
      </c>
    </row>
    <row r="39" spans="1:11" s="16" customFormat="1" ht="15" customHeight="1" x14ac:dyDescent="0.25">
      <c r="A39" s="17" t="s">
        <v>60</v>
      </c>
      <c r="B39" s="118">
        <v>0</v>
      </c>
      <c r="C39" s="103" t="s">
        <v>97</v>
      </c>
      <c r="D39" s="103">
        <v>0</v>
      </c>
      <c r="E39" s="103">
        <v>0</v>
      </c>
      <c r="F39" s="136">
        <v>0</v>
      </c>
      <c r="G39" s="19">
        <v>0</v>
      </c>
      <c r="H39" s="19" t="s">
        <v>97</v>
      </c>
      <c r="I39" s="19">
        <v>0</v>
      </c>
      <c r="J39" s="19">
        <v>0</v>
      </c>
      <c r="K39" s="19">
        <v>0</v>
      </c>
    </row>
    <row r="40" spans="1:11" s="16" customFormat="1" ht="15" customHeight="1" x14ac:dyDescent="0.25">
      <c r="A40" s="17" t="s">
        <v>61</v>
      </c>
      <c r="B40" s="118">
        <v>27</v>
      </c>
      <c r="C40" s="103">
        <v>40</v>
      </c>
      <c r="D40" s="103">
        <v>45</v>
      </c>
      <c r="E40" s="103">
        <v>67</v>
      </c>
      <c r="F40" s="136">
        <v>58</v>
      </c>
      <c r="G40" s="19">
        <v>2.2788932374221087</v>
      </c>
      <c r="H40" s="19">
        <v>3.3449970885087557</v>
      </c>
      <c r="I40" s="19">
        <v>3.736943025220274</v>
      </c>
      <c r="J40" s="19">
        <v>5.5137726671172471</v>
      </c>
      <c r="K40" s="19">
        <v>4.7527204704814157</v>
      </c>
    </row>
    <row r="41" spans="1:11" s="16" customFormat="1" ht="15" customHeight="1" x14ac:dyDescent="0.25">
      <c r="A41" s="17" t="s">
        <v>62</v>
      </c>
      <c r="B41" s="118">
        <v>36</v>
      </c>
      <c r="C41" s="103">
        <v>54</v>
      </c>
      <c r="D41" s="103">
        <v>81</v>
      </c>
      <c r="E41" s="103">
        <v>54</v>
      </c>
      <c r="F41" s="136">
        <v>81</v>
      </c>
      <c r="G41" s="19">
        <v>4.6155094463857749</v>
      </c>
      <c r="H41" s="19">
        <v>6.8457678269034412</v>
      </c>
      <c r="I41" s="19">
        <v>10.168808636061232</v>
      </c>
      <c r="J41" s="19">
        <v>6.7168761240898158</v>
      </c>
      <c r="K41" s="19">
        <v>10.077784950376689</v>
      </c>
    </row>
    <row r="42" spans="1:11" s="16" customFormat="1" ht="15" customHeight="1" x14ac:dyDescent="0.25">
      <c r="A42" s="17" t="s">
        <v>63</v>
      </c>
      <c r="B42" s="118">
        <v>1</v>
      </c>
      <c r="C42" s="103">
        <v>0</v>
      </c>
      <c r="D42" s="103">
        <v>2</v>
      </c>
      <c r="E42" s="103">
        <v>0</v>
      </c>
      <c r="F42" s="136">
        <v>0</v>
      </c>
      <c r="G42" s="19">
        <v>3.3063307979053982</v>
      </c>
      <c r="H42" s="19">
        <v>0</v>
      </c>
      <c r="I42" s="19">
        <v>6.3377655110575422</v>
      </c>
      <c r="J42" s="19">
        <v>0</v>
      </c>
      <c r="K42" s="19">
        <v>0</v>
      </c>
    </row>
    <row r="43" spans="1:11" s="16" customFormat="1" ht="15" customHeight="1" x14ac:dyDescent="0.25">
      <c r="A43" s="17" t="s">
        <v>64</v>
      </c>
      <c r="B43" s="118">
        <v>50</v>
      </c>
      <c r="C43" s="103">
        <v>75</v>
      </c>
      <c r="D43" s="103">
        <v>113</v>
      </c>
      <c r="E43" s="103">
        <v>93</v>
      </c>
      <c r="F43" s="136">
        <v>141</v>
      </c>
      <c r="G43" s="19">
        <v>4.6386651988865371</v>
      </c>
      <c r="H43" s="19">
        <v>6.9169048945230607</v>
      </c>
      <c r="I43" s="19">
        <v>10.353985049292035</v>
      </c>
      <c r="J43" s="19">
        <v>8.4900477596918282</v>
      </c>
      <c r="K43" s="19">
        <v>12.876446987132109</v>
      </c>
    </row>
    <row r="44" spans="1:11" s="16" customFormat="1" ht="15" customHeight="1" x14ac:dyDescent="0.25">
      <c r="A44" s="17" t="s">
        <v>65</v>
      </c>
      <c r="B44" s="118">
        <v>24</v>
      </c>
      <c r="C44" s="103">
        <v>39</v>
      </c>
      <c r="D44" s="103">
        <v>48</v>
      </c>
      <c r="E44" s="103">
        <v>66</v>
      </c>
      <c r="F44" s="136">
        <v>83</v>
      </c>
      <c r="G44" s="19">
        <v>1.4770264524250662</v>
      </c>
      <c r="H44" s="19">
        <v>2.3892259377440679</v>
      </c>
      <c r="I44" s="19">
        <v>2.9396863600129772</v>
      </c>
      <c r="J44" s="19">
        <v>4.0289047629656869</v>
      </c>
      <c r="K44" s="19">
        <v>5.0905362832528906</v>
      </c>
    </row>
    <row r="45" spans="1:11" s="16" customFormat="1" ht="15" customHeight="1" x14ac:dyDescent="0.25">
      <c r="A45" s="17" t="s">
        <v>66</v>
      </c>
      <c r="B45" s="118">
        <v>29</v>
      </c>
      <c r="C45" s="103">
        <v>52</v>
      </c>
      <c r="D45" s="103">
        <v>60</v>
      </c>
      <c r="E45" s="103">
        <v>64</v>
      </c>
      <c r="F45" s="136">
        <v>76</v>
      </c>
      <c r="G45" s="19">
        <v>6.7772027183563148</v>
      </c>
      <c r="H45" s="19">
        <v>12.098548701089886</v>
      </c>
      <c r="I45" s="19">
        <v>13.952769749275205</v>
      </c>
      <c r="J45" s="19">
        <v>14.892862944600475</v>
      </c>
      <c r="K45" s="19">
        <v>18.00177255232887</v>
      </c>
    </row>
    <row r="46" spans="1:11" s="16" customFormat="1" ht="15" customHeight="1" x14ac:dyDescent="0.25">
      <c r="A46" s="17" t="s">
        <v>67</v>
      </c>
      <c r="B46" s="118">
        <v>140</v>
      </c>
      <c r="C46" s="103">
        <v>183</v>
      </c>
      <c r="D46" s="103">
        <v>136</v>
      </c>
      <c r="E46" s="103">
        <v>59</v>
      </c>
      <c r="F46" s="136">
        <v>64</v>
      </c>
      <c r="G46" s="19">
        <v>37.337337710144588</v>
      </c>
      <c r="H46" s="19">
        <v>48.207760062485839</v>
      </c>
      <c r="I46" s="19">
        <v>35.315668438912624</v>
      </c>
      <c r="J46" s="19">
        <v>15.129961066280973</v>
      </c>
      <c r="K46" s="19">
        <v>16.290288657793191</v>
      </c>
    </row>
    <row r="47" spans="1:11" s="16" customFormat="1" ht="15" customHeight="1" x14ac:dyDescent="0.25">
      <c r="A47" s="17" t="s">
        <v>68</v>
      </c>
      <c r="B47" s="118">
        <v>0</v>
      </c>
      <c r="C47" s="103">
        <v>0</v>
      </c>
      <c r="D47" s="103">
        <v>6</v>
      </c>
      <c r="E47" s="103">
        <v>1</v>
      </c>
      <c r="F47" s="136">
        <v>1</v>
      </c>
      <c r="G47" s="19">
        <v>0</v>
      </c>
      <c r="H47" s="19">
        <v>0</v>
      </c>
      <c r="I47" s="19">
        <v>4.3654638981542284</v>
      </c>
      <c r="J47" s="19">
        <v>0.72639678044124689</v>
      </c>
      <c r="K47" s="19">
        <v>0.7378001753119301</v>
      </c>
    </row>
    <row r="48" spans="1:11" s="16" customFormat="1" ht="15" customHeight="1" x14ac:dyDescent="0.25">
      <c r="A48" s="17" t="s">
        <v>69</v>
      </c>
      <c r="B48" s="118">
        <v>3</v>
      </c>
      <c r="C48" s="103">
        <v>2</v>
      </c>
      <c r="D48" s="103">
        <v>10</v>
      </c>
      <c r="E48" s="103">
        <v>13</v>
      </c>
      <c r="F48" s="136">
        <v>13</v>
      </c>
      <c r="G48" s="19">
        <v>0.77450206017119905</v>
      </c>
      <c r="H48" s="19">
        <v>0.51574359950083792</v>
      </c>
      <c r="I48" s="19">
        <v>2.580210719177046</v>
      </c>
      <c r="J48" s="19">
        <v>3.3660829191570585</v>
      </c>
      <c r="K48" s="19">
        <v>3.396123465480076</v>
      </c>
    </row>
    <row r="49" spans="1:11" s="16" customFormat="1" ht="15" customHeight="1" x14ac:dyDescent="0.25">
      <c r="A49" s="17" t="s">
        <v>70</v>
      </c>
      <c r="B49" s="118">
        <v>10</v>
      </c>
      <c r="C49" s="103">
        <v>4</v>
      </c>
      <c r="D49" s="103">
        <v>9</v>
      </c>
      <c r="E49" s="103">
        <v>6</v>
      </c>
      <c r="F49" s="136">
        <v>4</v>
      </c>
      <c r="G49" s="19">
        <v>4.5368387226787439</v>
      </c>
      <c r="H49" s="19">
        <v>1.8088437616506421</v>
      </c>
      <c r="I49" s="19">
        <v>4.0588290185145715</v>
      </c>
      <c r="J49" s="19">
        <v>2.7060123404321761</v>
      </c>
      <c r="K49" s="19">
        <v>1.8265454516061892</v>
      </c>
    </row>
    <row r="50" spans="1:11" s="16" customFormat="1" ht="15" customHeight="1" x14ac:dyDescent="0.25">
      <c r="A50" s="17" t="s">
        <v>71</v>
      </c>
      <c r="B50" s="118">
        <v>18</v>
      </c>
      <c r="C50" s="103">
        <v>39</v>
      </c>
      <c r="D50" s="103">
        <v>57</v>
      </c>
      <c r="E50" s="103">
        <v>51</v>
      </c>
      <c r="F50" s="136">
        <v>49</v>
      </c>
      <c r="G50" s="19">
        <v>1.8828667362866485</v>
      </c>
      <c r="H50" s="19">
        <v>4.072597875230473</v>
      </c>
      <c r="I50" s="19">
        <v>5.9598001507160348</v>
      </c>
      <c r="J50" s="19">
        <v>5.3400813910659117</v>
      </c>
      <c r="K50" s="19">
        <v>5.1875208335854328</v>
      </c>
    </row>
    <row r="51" spans="1:11" s="16" customFormat="1" ht="15" customHeight="1" x14ac:dyDescent="0.25">
      <c r="A51" s="17" t="s">
        <v>72</v>
      </c>
      <c r="B51" s="118">
        <v>5</v>
      </c>
      <c r="C51" s="103">
        <v>6</v>
      </c>
      <c r="D51" s="103">
        <v>4</v>
      </c>
      <c r="E51" s="103">
        <v>5</v>
      </c>
      <c r="F51" s="136">
        <v>9</v>
      </c>
      <c r="G51" s="19">
        <v>3.6572938425557773</v>
      </c>
      <c r="H51" s="19">
        <v>4.4074782091639584</v>
      </c>
      <c r="I51" s="19">
        <v>2.9519966998124638</v>
      </c>
      <c r="J51" s="19">
        <v>3.6849418251920651</v>
      </c>
      <c r="K51" s="19">
        <v>6.7477837465984107</v>
      </c>
    </row>
    <row r="52" spans="1:11" s="16" customFormat="1" ht="15" customHeight="1" x14ac:dyDescent="0.25">
      <c r="A52" s="17" t="s">
        <v>73</v>
      </c>
      <c r="B52" s="118">
        <v>9</v>
      </c>
      <c r="C52" s="103">
        <v>10</v>
      </c>
      <c r="D52" s="103">
        <v>9</v>
      </c>
      <c r="E52" s="103">
        <v>5</v>
      </c>
      <c r="F52" s="136">
        <v>6</v>
      </c>
      <c r="G52" s="19">
        <v>9.7785708218641894</v>
      </c>
      <c r="H52" s="19">
        <v>10.840953070223671</v>
      </c>
      <c r="I52" s="19">
        <v>9.7556844777529559</v>
      </c>
      <c r="J52" s="19">
        <v>5.4049019528976663</v>
      </c>
      <c r="K52" s="19">
        <v>6.4807248754404663</v>
      </c>
    </row>
    <row r="53" spans="1:11" s="16" customFormat="1" ht="15" customHeight="1" x14ac:dyDescent="0.25">
      <c r="A53" s="17" t="s">
        <v>74</v>
      </c>
      <c r="B53" s="118">
        <v>0</v>
      </c>
      <c r="C53" s="103">
        <v>0</v>
      </c>
      <c r="D53" s="103">
        <v>0</v>
      </c>
      <c r="E53" s="103">
        <v>0</v>
      </c>
      <c r="F53" s="136">
        <v>0</v>
      </c>
      <c r="G53" s="19">
        <v>0</v>
      </c>
      <c r="H53" s="19">
        <v>0</v>
      </c>
      <c r="I53" s="19">
        <v>0</v>
      </c>
      <c r="J53" s="19">
        <v>0</v>
      </c>
      <c r="K53" s="19">
        <v>0</v>
      </c>
    </row>
    <row r="54" spans="1:11" s="16" customFormat="1" ht="15" customHeight="1" x14ac:dyDescent="0.25">
      <c r="A54" s="17" t="s">
        <v>75</v>
      </c>
      <c r="B54" s="118" t="s">
        <v>97</v>
      </c>
      <c r="C54" s="103">
        <v>0</v>
      </c>
      <c r="D54" s="103" t="s">
        <v>97</v>
      </c>
      <c r="E54" s="103" t="s">
        <v>97</v>
      </c>
      <c r="F54" s="136" t="s">
        <v>97</v>
      </c>
      <c r="G54" s="19" t="s">
        <v>97</v>
      </c>
      <c r="H54" s="19">
        <v>0</v>
      </c>
      <c r="I54" s="19" t="s">
        <v>97</v>
      </c>
      <c r="J54" s="19" t="s">
        <v>97</v>
      </c>
      <c r="K54" s="19" t="s">
        <v>97</v>
      </c>
    </row>
    <row r="55" spans="1:11" s="16" customFormat="1" ht="15" customHeight="1" x14ac:dyDescent="0.25">
      <c r="A55" s="17" t="s">
        <v>76</v>
      </c>
      <c r="B55" s="118">
        <v>13</v>
      </c>
      <c r="C55" s="103">
        <v>9</v>
      </c>
      <c r="D55" s="103">
        <v>7</v>
      </c>
      <c r="E55" s="103">
        <v>12</v>
      </c>
      <c r="F55" s="136">
        <v>11</v>
      </c>
      <c r="G55" s="19">
        <v>5.8257682418853003</v>
      </c>
      <c r="H55" s="19">
        <v>4.0023374643767013</v>
      </c>
      <c r="I55" s="19">
        <v>3.0937140833475705</v>
      </c>
      <c r="J55" s="19">
        <v>5.2815466841454892</v>
      </c>
      <c r="K55" s="19">
        <v>4.8506640496230915</v>
      </c>
    </row>
    <row r="56" spans="1:11" s="16" customFormat="1" ht="15" customHeight="1" x14ac:dyDescent="0.25">
      <c r="A56" s="17" t="s">
        <v>77</v>
      </c>
      <c r="B56" s="118">
        <v>12</v>
      </c>
      <c r="C56" s="103">
        <v>15</v>
      </c>
      <c r="D56" s="103">
        <v>20</v>
      </c>
      <c r="E56" s="103">
        <v>13</v>
      </c>
      <c r="F56" s="136">
        <v>9</v>
      </c>
      <c r="G56" s="19">
        <v>4.7287854090205697</v>
      </c>
      <c r="H56" s="19">
        <v>5.9649285095807114</v>
      </c>
      <c r="I56" s="19">
        <v>8.0178664294786266</v>
      </c>
      <c r="J56" s="19">
        <v>5.2380766413025208</v>
      </c>
      <c r="K56" s="19">
        <v>3.6602295841888246</v>
      </c>
    </row>
    <row r="57" spans="1:11" s="16" customFormat="1" ht="15" customHeight="1" x14ac:dyDescent="0.25">
      <c r="A57" s="17" t="s">
        <v>78</v>
      </c>
      <c r="B57" s="118">
        <v>23</v>
      </c>
      <c r="C57" s="103">
        <v>37</v>
      </c>
      <c r="D57" s="103">
        <v>41</v>
      </c>
      <c r="E57" s="103">
        <v>39</v>
      </c>
      <c r="F57" s="136">
        <v>49</v>
      </c>
      <c r="G57" s="19">
        <v>8.3707398189744211</v>
      </c>
      <c r="H57" s="19">
        <v>13.394381583673932</v>
      </c>
      <c r="I57" s="19">
        <v>14.792719116991544</v>
      </c>
      <c r="J57" s="19">
        <v>14.005210029827307</v>
      </c>
      <c r="K57" s="19">
        <v>17.617683937677057</v>
      </c>
    </row>
    <row r="58" spans="1:11" s="16" customFormat="1" ht="15" customHeight="1" x14ac:dyDescent="0.25">
      <c r="A58" s="17" t="s">
        <v>79</v>
      </c>
      <c r="B58" s="118">
        <v>1</v>
      </c>
      <c r="C58" s="103">
        <v>1</v>
      </c>
      <c r="D58" s="103">
        <v>11</v>
      </c>
      <c r="E58" s="103">
        <v>11</v>
      </c>
      <c r="F58" s="136">
        <v>14</v>
      </c>
      <c r="G58" s="19">
        <v>2.04114876723192</v>
      </c>
      <c r="H58" s="19">
        <v>2.0092059878462059</v>
      </c>
      <c r="I58" s="19">
        <v>21.746456095280422</v>
      </c>
      <c r="J58" s="19">
        <v>21.778744392219682</v>
      </c>
      <c r="K58" s="19">
        <v>27.548869017771107</v>
      </c>
    </row>
    <row r="59" spans="1:11" s="16" customFormat="1" ht="15" customHeight="1" x14ac:dyDescent="0.25">
      <c r="A59" s="17" t="s">
        <v>80</v>
      </c>
      <c r="B59" s="118">
        <v>0</v>
      </c>
      <c r="C59" s="103">
        <v>3</v>
      </c>
      <c r="D59" s="103">
        <v>1</v>
      </c>
      <c r="E59" s="103">
        <v>4</v>
      </c>
      <c r="F59" s="136">
        <v>3</v>
      </c>
      <c r="G59" s="19">
        <v>0</v>
      </c>
      <c r="H59" s="19">
        <v>9.2386241687546491</v>
      </c>
      <c r="I59" s="19">
        <v>3.0407126746987339</v>
      </c>
      <c r="J59" s="19">
        <v>12.088228733973089</v>
      </c>
      <c r="K59" s="19">
        <v>9.0408592181521144</v>
      </c>
    </row>
    <row r="60" spans="1:11" s="16" customFormat="1" ht="15" customHeight="1" x14ac:dyDescent="0.25">
      <c r="A60" s="17" t="s">
        <v>81</v>
      </c>
      <c r="B60" s="118" t="s">
        <v>97</v>
      </c>
      <c r="C60" s="103">
        <v>0</v>
      </c>
      <c r="D60" s="103">
        <v>0</v>
      </c>
      <c r="E60" s="103" t="s">
        <v>97</v>
      </c>
      <c r="F60" s="136" t="s">
        <v>97</v>
      </c>
      <c r="G60" s="19" t="s">
        <v>97</v>
      </c>
      <c r="H60" s="19">
        <v>0</v>
      </c>
      <c r="I60" s="19">
        <v>0</v>
      </c>
      <c r="J60" s="19" t="s">
        <v>97</v>
      </c>
      <c r="K60" s="19" t="s">
        <v>97</v>
      </c>
    </row>
    <row r="61" spans="1:11" s="16" customFormat="1" ht="15" customHeight="1" x14ac:dyDescent="0.25">
      <c r="A61" s="17" t="s">
        <v>82</v>
      </c>
      <c r="B61" s="118">
        <v>14</v>
      </c>
      <c r="C61" s="103">
        <v>6</v>
      </c>
      <c r="D61" s="103">
        <v>10</v>
      </c>
      <c r="E61" s="103">
        <v>16</v>
      </c>
      <c r="F61" s="136">
        <v>26</v>
      </c>
      <c r="G61" s="19">
        <v>6.0415284807113752</v>
      </c>
      <c r="H61" s="19">
        <v>2.5766447745871259</v>
      </c>
      <c r="I61" s="19">
        <v>4.2652661276590313</v>
      </c>
      <c r="J61" s="19">
        <v>6.7780365530374302</v>
      </c>
      <c r="K61" s="19">
        <v>10.98090560611044</v>
      </c>
    </row>
    <row r="62" spans="1:11" s="16" customFormat="1" ht="15" customHeight="1" x14ac:dyDescent="0.25">
      <c r="A62" s="17" t="s">
        <v>83</v>
      </c>
      <c r="B62" s="118">
        <v>0</v>
      </c>
      <c r="C62" s="103">
        <v>0</v>
      </c>
      <c r="D62" s="103">
        <v>1</v>
      </c>
      <c r="E62" s="103">
        <v>0</v>
      </c>
      <c r="F62" s="136">
        <v>0</v>
      </c>
      <c r="G62" s="19">
        <v>0</v>
      </c>
      <c r="H62" s="19">
        <v>0</v>
      </c>
      <c r="I62" s="19">
        <v>3.777374190253576</v>
      </c>
      <c r="J62" s="19">
        <v>0</v>
      </c>
      <c r="K62" s="19">
        <v>0</v>
      </c>
    </row>
    <row r="63" spans="1:11" s="16" customFormat="1" ht="15" customHeight="1" x14ac:dyDescent="0.25">
      <c r="A63" s="17" t="s">
        <v>84</v>
      </c>
      <c r="B63" s="118">
        <v>4</v>
      </c>
      <c r="C63" s="103">
        <v>6</v>
      </c>
      <c r="D63" s="103">
        <v>10</v>
      </c>
      <c r="E63" s="103">
        <v>19</v>
      </c>
      <c r="F63" s="136">
        <v>14</v>
      </c>
      <c r="G63" s="19">
        <v>0.93932246022004329</v>
      </c>
      <c r="H63" s="19">
        <v>1.4105551829176981</v>
      </c>
      <c r="I63" s="19">
        <v>2.3620702983576316</v>
      </c>
      <c r="J63" s="19">
        <v>4.4913349168388148</v>
      </c>
      <c r="K63" s="19">
        <v>3.3361142197420159</v>
      </c>
    </row>
    <row r="64" spans="1:11" s="16" customFormat="1" ht="15" customHeight="1" x14ac:dyDescent="0.25">
      <c r="A64" s="17" t="s">
        <v>85</v>
      </c>
      <c r="B64" s="118">
        <v>1</v>
      </c>
      <c r="C64" s="103">
        <v>0</v>
      </c>
      <c r="D64" s="103">
        <v>1</v>
      </c>
      <c r="E64" s="103">
        <v>2</v>
      </c>
      <c r="F64" s="136">
        <v>4</v>
      </c>
      <c r="G64" s="19">
        <v>0.90953109123572062</v>
      </c>
      <c r="H64" s="19">
        <v>0</v>
      </c>
      <c r="I64" s="19">
        <v>0.90456079398234834</v>
      </c>
      <c r="J64" s="19">
        <v>1.8050764723523867</v>
      </c>
      <c r="K64" s="19">
        <v>3.5980603292462034</v>
      </c>
    </row>
    <row r="65" spans="1:12" s="16" customFormat="1" ht="15" customHeight="1" thickBot="1" x14ac:dyDescent="0.3">
      <c r="A65" s="17" t="s">
        <v>86</v>
      </c>
      <c r="B65" s="211">
        <v>0</v>
      </c>
      <c r="C65" s="100">
        <v>1</v>
      </c>
      <c r="D65" s="100">
        <v>8</v>
      </c>
      <c r="E65" s="100">
        <v>9</v>
      </c>
      <c r="F65" s="271">
        <v>15</v>
      </c>
      <c r="G65" s="19">
        <v>0</v>
      </c>
      <c r="H65" s="19">
        <v>2.5498138541962088</v>
      </c>
      <c r="I65" s="19">
        <v>20.051487880296314</v>
      </c>
      <c r="J65" s="19">
        <v>22.207160310218882</v>
      </c>
      <c r="K65" s="19">
        <v>36.771208802057011</v>
      </c>
    </row>
    <row r="66" spans="1:12" s="22" customFormat="1" ht="24.95" customHeight="1" x14ac:dyDescent="0.25">
      <c r="A66" s="21" t="s">
        <v>87</v>
      </c>
      <c r="B66" s="16"/>
      <c r="C66" s="16"/>
      <c r="D66" s="16"/>
      <c r="E66" s="16"/>
      <c r="F66" s="16"/>
      <c r="G66" s="16"/>
      <c r="H66" s="16"/>
      <c r="I66" s="16"/>
      <c r="J66" s="16"/>
      <c r="K66" s="16"/>
    </row>
    <row r="67" spans="1:12" s="22" customFormat="1" ht="15.95" customHeight="1" x14ac:dyDescent="0.25">
      <c r="A67" s="23" t="s">
        <v>98</v>
      </c>
      <c r="B67" s="16"/>
      <c r="C67" s="16"/>
      <c r="D67" s="16"/>
      <c r="E67" s="16"/>
      <c r="F67" s="16"/>
      <c r="G67" s="16"/>
      <c r="H67" s="16"/>
    </row>
    <row r="68" spans="1:12" s="22" customFormat="1" ht="18" customHeight="1" x14ac:dyDescent="0.25">
      <c r="A68" s="23" t="s">
        <v>88</v>
      </c>
      <c r="B68" s="16"/>
      <c r="C68" s="16"/>
      <c r="D68" s="16"/>
      <c r="E68" s="16"/>
      <c r="F68" s="16"/>
      <c r="G68" s="16"/>
      <c r="H68" s="16"/>
      <c r="I68" s="16"/>
      <c r="J68" s="16"/>
      <c r="K68" s="16"/>
    </row>
    <row r="69" spans="1:12" s="22" customFormat="1" ht="18" customHeight="1" x14ac:dyDescent="0.25">
      <c r="A69" s="23" t="s">
        <v>89</v>
      </c>
      <c r="B69" s="16"/>
      <c r="C69" s="16"/>
      <c r="D69" s="16"/>
      <c r="E69" s="16"/>
      <c r="F69" s="16"/>
      <c r="G69" s="16"/>
      <c r="H69" s="16"/>
      <c r="I69" s="16"/>
      <c r="J69" s="16"/>
      <c r="K69" s="16"/>
    </row>
    <row r="70" spans="1:12" s="22" customFormat="1" ht="18" customHeight="1" x14ac:dyDescent="0.25">
      <c r="A70" s="66" t="s">
        <v>116</v>
      </c>
      <c r="B70" s="24"/>
      <c r="C70" s="24"/>
      <c r="D70" s="24"/>
      <c r="E70" s="24"/>
      <c r="F70" s="24"/>
      <c r="G70" s="24"/>
      <c r="H70" s="24"/>
      <c r="I70" s="24"/>
      <c r="J70" s="24"/>
      <c r="K70" s="24"/>
    </row>
    <row r="71" spans="1:12" s="22" customFormat="1" ht="15.75" x14ac:dyDescent="0.25">
      <c r="A71" s="66" t="s">
        <v>117</v>
      </c>
      <c r="B71" s="16"/>
      <c r="C71" s="16"/>
      <c r="D71" s="16"/>
      <c r="E71" s="16"/>
      <c r="F71" s="16"/>
      <c r="G71" s="16"/>
      <c r="H71" s="16"/>
      <c r="I71" s="16"/>
      <c r="J71" s="16"/>
      <c r="K71" s="16"/>
    </row>
    <row r="72" spans="1:12" ht="15.75" x14ac:dyDescent="0.25">
      <c r="A72" s="65" t="s">
        <v>10</v>
      </c>
      <c r="L72" s="27"/>
    </row>
  </sheetData>
  <sheetProtection algorithmName="SHA-512" hashValue="GYqFHUYnR16FDs7OYduZHJpdDnmn2BSGHZ9NEQ+s/At1RVKNTpF8kNRAHocthtIP3dtGMIgsRxH6CtjztEG/QA==" saltValue="kKYnKVfqsfGrxmRLRzatlg==" spinCount="100000" sheet="1" objects="1" scenarios="1"/>
  <hyperlinks>
    <hyperlink ref="A72" location="'Table of Contents'!A1" display="Click here to return to the Table of Contents" xr:uid="{7B5FFC7B-BFB3-418D-B264-60C76AFAAD8B}"/>
  </hyperlinks>
  <printOptions horizontalCentered="1"/>
  <pageMargins left="0.25" right="0.25" top="0.3" bottom="0.1" header="0.3" footer="0"/>
  <pageSetup scale="68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77DC9F-974F-47DC-8CBB-32330D9261A9}">
  <sheetPr codeName="Sheet33">
    <pageSetUpPr fitToPage="1"/>
  </sheetPr>
  <dimension ref="A1:Q72"/>
  <sheetViews>
    <sheetView zoomScaleNormal="100" workbookViewId="0"/>
  </sheetViews>
  <sheetFormatPr defaultColWidth="9.140625" defaultRowHeight="12.75" x14ac:dyDescent="0.2"/>
  <cols>
    <col min="1" max="1" width="23.7109375" style="25" customWidth="1"/>
    <col min="2" max="11" width="10.7109375" style="25" customWidth="1"/>
    <col min="12" max="12" width="9.7109375" style="27" customWidth="1"/>
    <col min="13" max="16384" width="9.140625" style="25"/>
  </cols>
  <sheetData>
    <row r="1" spans="1:17" ht="21" x14ac:dyDescent="0.25">
      <c r="A1" s="207" t="s">
        <v>201</v>
      </c>
      <c r="P1" s="5" t="s">
        <v>11</v>
      </c>
      <c r="Q1" s="5"/>
    </row>
    <row r="2" spans="1:17" ht="27.75" customHeight="1" x14ac:dyDescent="0.2">
      <c r="A2" s="207" t="s">
        <v>118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</row>
    <row r="3" spans="1:17" s="10" customFormat="1" ht="38.1" customHeight="1" x14ac:dyDescent="0.3">
      <c r="A3" s="259" t="s">
        <v>12</v>
      </c>
      <c r="B3" s="7" t="s">
        <v>13</v>
      </c>
      <c r="C3" s="8" t="s">
        <v>14</v>
      </c>
      <c r="D3" s="8" t="s">
        <v>15</v>
      </c>
      <c r="E3" s="8" t="s">
        <v>16</v>
      </c>
      <c r="F3" s="8" t="s">
        <v>17</v>
      </c>
      <c r="G3" s="114" t="s">
        <v>18</v>
      </c>
      <c r="H3" s="8" t="s">
        <v>19</v>
      </c>
      <c r="I3" s="8" t="s">
        <v>20</v>
      </c>
      <c r="J3" s="8" t="s">
        <v>21</v>
      </c>
      <c r="K3" s="8" t="s">
        <v>22</v>
      </c>
      <c r="L3" s="119" t="s">
        <v>23</v>
      </c>
    </row>
    <row r="4" spans="1:17" s="16" customFormat="1" ht="18" customHeight="1" x14ac:dyDescent="0.25">
      <c r="A4" s="246" t="s">
        <v>24</v>
      </c>
      <c r="B4" s="134">
        <v>6677</v>
      </c>
      <c r="C4" s="12">
        <v>7649</v>
      </c>
      <c r="D4" s="12">
        <v>8280</v>
      </c>
      <c r="E4" s="12">
        <v>7647</v>
      </c>
      <c r="F4" s="12">
        <v>8770</v>
      </c>
      <c r="G4" s="115">
        <v>16.977326052585315</v>
      </c>
      <c r="H4" s="14">
        <v>19.376298508382192</v>
      </c>
      <c r="I4" s="14">
        <v>20.946346843271691</v>
      </c>
      <c r="J4" s="14">
        <v>19.339035419391525</v>
      </c>
      <c r="K4" s="14">
        <v>22.27662935445554</v>
      </c>
      <c r="L4" s="120" t="s">
        <v>25</v>
      </c>
    </row>
    <row r="5" spans="1:17" s="16" customFormat="1" ht="15" customHeight="1" x14ac:dyDescent="0.25">
      <c r="A5" s="247" t="s">
        <v>26</v>
      </c>
      <c r="B5" s="103">
        <v>228</v>
      </c>
      <c r="C5" s="18">
        <v>224</v>
      </c>
      <c r="D5" s="18">
        <v>288</v>
      </c>
      <c r="E5" s="18">
        <v>210</v>
      </c>
      <c r="F5" s="18">
        <v>197</v>
      </c>
      <c r="G5" s="116">
        <v>13.737008585630367</v>
      </c>
      <c r="H5" s="19">
        <v>13.415913069674707</v>
      </c>
      <c r="I5" s="19">
        <v>17.153823337061908</v>
      </c>
      <c r="J5" s="19">
        <v>12.487363976928108</v>
      </c>
      <c r="K5" s="19">
        <v>11.784122061970125</v>
      </c>
      <c r="L5" s="118">
        <v>42</v>
      </c>
    </row>
    <row r="6" spans="1:17" s="16" customFormat="1" ht="16.5" customHeight="1" x14ac:dyDescent="0.25">
      <c r="A6" s="248" t="s">
        <v>187</v>
      </c>
      <c r="B6" s="103">
        <v>33</v>
      </c>
      <c r="C6" s="18">
        <v>29</v>
      </c>
      <c r="D6" s="18">
        <v>27</v>
      </c>
      <c r="E6" s="18">
        <v>22</v>
      </c>
      <c r="F6" s="18">
        <v>20</v>
      </c>
      <c r="G6" s="116">
        <v>26.972093746841654</v>
      </c>
      <c r="H6" s="19">
        <v>23.561439486477937</v>
      </c>
      <c r="I6" s="19">
        <v>21.823375502445867</v>
      </c>
      <c r="J6" s="19">
        <v>17.7804402776706</v>
      </c>
      <c r="K6" s="19">
        <v>16.399813086724034</v>
      </c>
      <c r="L6" s="118">
        <v>34</v>
      </c>
    </row>
    <row r="7" spans="1:17" s="16" customFormat="1" ht="15" customHeight="1" x14ac:dyDescent="0.25">
      <c r="A7" s="247" t="s">
        <v>28</v>
      </c>
      <c r="B7" s="103">
        <v>0</v>
      </c>
      <c r="C7" s="18">
        <v>0</v>
      </c>
      <c r="D7" s="18">
        <v>0</v>
      </c>
      <c r="E7" s="18">
        <v>0</v>
      </c>
      <c r="F7" s="18">
        <v>0</v>
      </c>
      <c r="G7" s="116">
        <v>0</v>
      </c>
      <c r="H7" s="19">
        <v>0</v>
      </c>
      <c r="I7" s="19">
        <v>0</v>
      </c>
      <c r="J7" s="19">
        <v>0</v>
      </c>
      <c r="K7" s="19">
        <v>0</v>
      </c>
      <c r="L7" s="118">
        <v>59</v>
      </c>
    </row>
    <row r="8" spans="1:17" s="16" customFormat="1" ht="15" customHeight="1" x14ac:dyDescent="0.25">
      <c r="A8" s="247" t="s">
        <v>29</v>
      </c>
      <c r="B8" s="103">
        <v>4</v>
      </c>
      <c r="C8" s="18">
        <v>3</v>
      </c>
      <c r="D8" s="18">
        <v>3</v>
      </c>
      <c r="E8" s="18">
        <v>1</v>
      </c>
      <c r="F8" s="18">
        <v>3</v>
      </c>
      <c r="G8" s="116">
        <v>10.376404057173986</v>
      </c>
      <c r="H8" s="19">
        <v>7.4928817623257906</v>
      </c>
      <c r="I8" s="19">
        <v>7.4480498522803442</v>
      </c>
      <c r="J8" s="19">
        <v>2.4687700587567276</v>
      </c>
      <c r="K8" s="19">
        <v>7.4412144061910901</v>
      </c>
      <c r="L8" s="118">
        <v>52</v>
      </c>
    </row>
    <row r="9" spans="1:17" s="16" customFormat="1" ht="15" customHeight="1" x14ac:dyDescent="0.25">
      <c r="A9" s="247" t="s">
        <v>30</v>
      </c>
      <c r="B9" s="103">
        <v>58</v>
      </c>
      <c r="C9" s="18">
        <v>83</v>
      </c>
      <c r="D9" s="18">
        <v>70</v>
      </c>
      <c r="E9" s="18">
        <v>97</v>
      </c>
      <c r="F9" s="18">
        <v>98</v>
      </c>
      <c r="G9" s="116">
        <v>24.884159945083233</v>
      </c>
      <c r="H9" s="19">
        <v>35.375297813124661</v>
      </c>
      <c r="I9" s="19">
        <v>30.875905325652585</v>
      </c>
      <c r="J9" s="19">
        <v>45.924551170365881</v>
      </c>
      <c r="K9" s="19">
        <v>48.717923224529969</v>
      </c>
      <c r="L9" s="118">
        <v>4</v>
      </c>
    </row>
    <row r="10" spans="1:17" s="16" customFormat="1" ht="15" customHeight="1" x14ac:dyDescent="0.25">
      <c r="A10" s="247" t="s">
        <v>31</v>
      </c>
      <c r="B10" s="103">
        <v>4</v>
      </c>
      <c r="C10" s="18">
        <v>3</v>
      </c>
      <c r="D10" s="18">
        <v>1</v>
      </c>
      <c r="E10" s="18">
        <v>0</v>
      </c>
      <c r="F10" s="18">
        <v>2</v>
      </c>
      <c r="G10" s="116">
        <v>8.8195087533624381</v>
      </c>
      <c r="H10" s="19">
        <v>6.6130276644990635</v>
      </c>
      <c r="I10" s="19">
        <v>2.2082367229767033</v>
      </c>
      <c r="J10" s="19">
        <v>0</v>
      </c>
      <c r="K10" s="19">
        <v>4.4335084569173819</v>
      </c>
      <c r="L10" s="118">
        <v>58</v>
      </c>
    </row>
    <row r="11" spans="1:17" s="16" customFormat="1" ht="15" customHeight="1" x14ac:dyDescent="0.25">
      <c r="A11" s="247" t="s">
        <v>32</v>
      </c>
      <c r="B11" s="103">
        <v>2</v>
      </c>
      <c r="C11" s="18">
        <v>4</v>
      </c>
      <c r="D11" s="18">
        <v>3</v>
      </c>
      <c r="E11" s="18">
        <v>2</v>
      </c>
      <c r="F11" s="18">
        <v>3</v>
      </c>
      <c r="G11" s="116">
        <v>9.1776798825256982</v>
      </c>
      <c r="H11" s="19">
        <v>18.441678192715536</v>
      </c>
      <c r="I11" s="19">
        <v>13.796275005748448</v>
      </c>
      <c r="J11" s="19">
        <v>9.163383121048291</v>
      </c>
      <c r="K11" s="19">
        <v>13.599891200870394</v>
      </c>
      <c r="L11" s="118">
        <v>40</v>
      </c>
    </row>
    <row r="12" spans="1:17" s="16" customFormat="1" ht="15" customHeight="1" x14ac:dyDescent="0.25">
      <c r="A12" s="249" t="s">
        <v>33</v>
      </c>
      <c r="B12" s="103">
        <v>131</v>
      </c>
      <c r="C12" s="18">
        <v>165</v>
      </c>
      <c r="D12" s="18">
        <v>160</v>
      </c>
      <c r="E12" s="18">
        <v>180</v>
      </c>
      <c r="F12" s="18">
        <v>193</v>
      </c>
      <c r="G12" s="116">
        <v>11.396685565445249</v>
      </c>
      <c r="H12" s="19">
        <v>14.248495488408201</v>
      </c>
      <c r="I12" s="19">
        <v>13.765963139912948</v>
      </c>
      <c r="J12" s="19">
        <v>15.428540571490286</v>
      </c>
      <c r="K12" s="19">
        <v>16.584104179108326</v>
      </c>
      <c r="L12" s="118">
        <v>32</v>
      </c>
    </row>
    <row r="13" spans="1:17" s="16" customFormat="1" ht="15" customHeight="1" x14ac:dyDescent="0.25">
      <c r="A13" s="247" t="s">
        <v>34</v>
      </c>
      <c r="B13" s="103">
        <v>1</v>
      </c>
      <c r="C13" s="18">
        <v>4</v>
      </c>
      <c r="D13" s="18">
        <v>0</v>
      </c>
      <c r="E13" s="18">
        <v>2</v>
      </c>
      <c r="F13" s="18">
        <v>2</v>
      </c>
      <c r="G13" s="116">
        <v>3.7177485314893302</v>
      </c>
      <c r="H13" s="19">
        <v>14.507471347744088</v>
      </c>
      <c r="I13" s="19">
        <v>0</v>
      </c>
      <c r="J13" s="19">
        <v>7.2085060371238061</v>
      </c>
      <c r="K13" s="19">
        <v>7.2650659304733187</v>
      </c>
      <c r="L13" s="118">
        <v>53</v>
      </c>
    </row>
    <row r="14" spans="1:17" s="16" customFormat="1" ht="15" customHeight="1" x14ac:dyDescent="0.25">
      <c r="A14" s="247" t="s">
        <v>35</v>
      </c>
      <c r="B14" s="103">
        <v>10</v>
      </c>
      <c r="C14" s="18">
        <v>8</v>
      </c>
      <c r="D14" s="18">
        <v>17</v>
      </c>
      <c r="E14" s="18">
        <v>25</v>
      </c>
      <c r="F14" s="18">
        <v>12</v>
      </c>
      <c r="G14" s="116">
        <v>5.4112554112554117</v>
      </c>
      <c r="H14" s="19">
        <v>4.2752856425219914</v>
      </c>
      <c r="I14" s="19">
        <v>9.047124876932493</v>
      </c>
      <c r="J14" s="19">
        <v>13.069708597777105</v>
      </c>
      <c r="K14" s="19">
        <v>6.2502604275178131</v>
      </c>
      <c r="L14" s="118">
        <v>55</v>
      </c>
    </row>
    <row r="15" spans="1:17" s="16" customFormat="1" ht="15" customHeight="1" x14ac:dyDescent="0.25">
      <c r="A15" s="247" t="s">
        <v>36</v>
      </c>
      <c r="B15" s="103">
        <v>280</v>
      </c>
      <c r="C15" s="18">
        <v>199</v>
      </c>
      <c r="D15" s="18">
        <v>188</v>
      </c>
      <c r="E15" s="18">
        <v>177</v>
      </c>
      <c r="F15" s="18">
        <v>256</v>
      </c>
      <c r="G15" s="116">
        <v>28.415058763356345</v>
      </c>
      <c r="H15" s="19">
        <v>20.020825682996886</v>
      </c>
      <c r="I15" s="19">
        <v>18.769218481690029</v>
      </c>
      <c r="J15" s="19">
        <v>17.544555240568563</v>
      </c>
      <c r="K15" s="19">
        <v>25.252923815085467</v>
      </c>
      <c r="L15" s="118">
        <v>16</v>
      </c>
    </row>
    <row r="16" spans="1:17" s="16" customFormat="1" ht="15" customHeight="1" x14ac:dyDescent="0.25">
      <c r="A16" s="247" t="s">
        <v>37</v>
      </c>
      <c r="B16" s="103">
        <v>2</v>
      </c>
      <c r="C16" s="18">
        <v>3</v>
      </c>
      <c r="D16" s="18">
        <v>4</v>
      </c>
      <c r="E16" s="18">
        <v>4</v>
      </c>
      <c r="F16" s="18">
        <v>6</v>
      </c>
      <c r="G16" s="116">
        <v>7.1245369051011682</v>
      </c>
      <c r="H16" s="19">
        <v>10.663254425250587</v>
      </c>
      <c r="I16" s="19">
        <v>14.022787028921998</v>
      </c>
      <c r="J16" s="19">
        <v>13.878287419332455</v>
      </c>
      <c r="K16" s="19">
        <v>20.684662322887579</v>
      </c>
      <c r="L16" s="118">
        <v>24</v>
      </c>
    </row>
    <row r="17" spans="1:12" s="16" customFormat="1" ht="15" customHeight="1" x14ac:dyDescent="0.25">
      <c r="A17" s="249" t="s">
        <v>38</v>
      </c>
      <c r="B17" s="103">
        <v>21</v>
      </c>
      <c r="C17" s="18">
        <v>15</v>
      </c>
      <c r="D17" s="18">
        <v>18</v>
      </c>
      <c r="E17" s="18">
        <v>10</v>
      </c>
      <c r="F17" s="18">
        <v>27</v>
      </c>
      <c r="G17" s="116">
        <v>15.273615919471679</v>
      </c>
      <c r="H17" s="19">
        <v>10.909646309266654</v>
      </c>
      <c r="I17" s="19">
        <v>13.163668275559456</v>
      </c>
      <c r="J17" s="19">
        <v>7.3252560176978188</v>
      </c>
      <c r="K17" s="19">
        <v>19.931053319258563</v>
      </c>
      <c r="L17" s="118">
        <v>26</v>
      </c>
    </row>
    <row r="18" spans="1:12" s="16" customFormat="1" ht="15" customHeight="1" x14ac:dyDescent="0.25">
      <c r="A18" s="247" t="s">
        <v>39</v>
      </c>
      <c r="B18" s="103">
        <v>22</v>
      </c>
      <c r="C18" s="18">
        <v>17</v>
      </c>
      <c r="D18" s="18">
        <v>9</v>
      </c>
      <c r="E18" s="18">
        <v>10</v>
      </c>
      <c r="F18" s="18">
        <v>18</v>
      </c>
      <c r="G18" s="116">
        <v>12.179795933055413</v>
      </c>
      <c r="H18" s="19">
        <v>9.4116604937246375</v>
      </c>
      <c r="I18" s="19">
        <v>4.9776283260235941</v>
      </c>
      <c r="J18" s="19">
        <v>5.6010798882024453</v>
      </c>
      <c r="K18" s="19">
        <v>10.166504755665002</v>
      </c>
      <c r="L18" s="118">
        <v>46</v>
      </c>
    </row>
    <row r="19" spans="1:12" s="16" customFormat="1" ht="15" customHeight="1" x14ac:dyDescent="0.25">
      <c r="A19" s="247" t="s">
        <v>40</v>
      </c>
      <c r="B19" s="103">
        <v>0</v>
      </c>
      <c r="C19" s="18">
        <v>0</v>
      </c>
      <c r="D19" s="18">
        <v>1</v>
      </c>
      <c r="E19" s="18">
        <v>0</v>
      </c>
      <c r="F19" s="18">
        <v>2</v>
      </c>
      <c r="G19" s="116">
        <v>0</v>
      </c>
      <c r="H19" s="19">
        <v>0</v>
      </c>
      <c r="I19" s="19">
        <v>5.2778804032300632</v>
      </c>
      <c r="J19" s="19">
        <v>0</v>
      </c>
      <c r="K19" s="19">
        <v>10.564682267180814</v>
      </c>
      <c r="L19" s="118">
        <v>44</v>
      </c>
    </row>
    <row r="20" spans="1:12" s="16" customFormat="1" ht="15" customHeight="1" x14ac:dyDescent="0.25">
      <c r="A20" s="247" t="s">
        <v>41</v>
      </c>
      <c r="B20" s="103">
        <v>251</v>
      </c>
      <c r="C20" s="18">
        <v>281</v>
      </c>
      <c r="D20" s="18">
        <v>264</v>
      </c>
      <c r="E20" s="18">
        <v>220</v>
      </c>
      <c r="F20" s="18">
        <v>283</v>
      </c>
      <c r="G20" s="116">
        <v>28.259305586673317</v>
      </c>
      <c r="H20" s="19">
        <v>31.373687413122241</v>
      </c>
      <c r="I20" s="19">
        <v>29.231024746719815</v>
      </c>
      <c r="J20" s="19">
        <v>24.25522672573182</v>
      </c>
      <c r="K20" s="19">
        <v>31.157689838959882</v>
      </c>
      <c r="L20" s="118">
        <v>11</v>
      </c>
    </row>
    <row r="21" spans="1:12" s="16" customFormat="1" ht="15" customHeight="1" x14ac:dyDescent="0.25">
      <c r="A21" s="247" t="s">
        <v>42</v>
      </c>
      <c r="B21" s="103">
        <v>30</v>
      </c>
      <c r="C21" s="18">
        <v>32</v>
      </c>
      <c r="D21" s="18">
        <v>26</v>
      </c>
      <c r="E21" s="18">
        <v>33</v>
      </c>
      <c r="F21" s="18">
        <v>27</v>
      </c>
      <c r="G21" s="116">
        <v>20.143285907085737</v>
      </c>
      <c r="H21" s="19">
        <v>21.1864406779661</v>
      </c>
      <c r="I21" s="19">
        <v>17.140107191593437</v>
      </c>
      <c r="J21" s="19">
        <v>21.556651533461803</v>
      </c>
      <c r="K21" s="19">
        <v>17.576179719692483</v>
      </c>
      <c r="L21" s="118">
        <v>30</v>
      </c>
    </row>
    <row r="22" spans="1:12" s="16" customFormat="1" ht="15" customHeight="1" x14ac:dyDescent="0.25">
      <c r="A22" s="247" t="s">
        <v>43</v>
      </c>
      <c r="B22" s="103">
        <v>4</v>
      </c>
      <c r="C22" s="18">
        <v>5</v>
      </c>
      <c r="D22" s="18">
        <v>14</v>
      </c>
      <c r="E22" s="18">
        <v>26</v>
      </c>
      <c r="F22" s="18">
        <v>60</v>
      </c>
      <c r="G22" s="116">
        <v>5.8855553757191412</v>
      </c>
      <c r="H22" s="19">
        <v>7.3144328388776731</v>
      </c>
      <c r="I22" s="19">
        <v>20.553777490677394</v>
      </c>
      <c r="J22" s="19">
        <v>38.179708953141748</v>
      </c>
      <c r="K22" s="19">
        <v>88.129020886577948</v>
      </c>
      <c r="L22" s="118">
        <v>1</v>
      </c>
    </row>
    <row r="23" spans="1:12" s="16" customFormat="1" ht="15" customHeight="1" x14ac:dyDescent="0.25">
      <c r="A23" s="247" t="s">
        <v>44</v>
      </c>
      <c r="B23" s="103">
        <v>2</v>
      </c>
      <c r="C23" s="18">
        <v>0</v>
      </c>
      <c r="D23" s="18">
        <v>1</v>
      </c>
      <c r="E23" s="18">
        <v>2</v>
      </c>
      <c r="F23" s="18">
        <v>3</v>
      </c>
      <c r="G23" s="116">
        <v>6.1246363497167353</v>
      </c>
      <c r="H23" s="19">
        <v>0</v>
      </c>
      <c r="I23" s="19">
        <v>3.0434914934412758</v>
      </c>
      <c r="J23" s="19">
        <v>6.2451209992193597</v>
      </c>
      <c r="K23" s="19">
        <v>9.5611435127641258</v>
      </c>
      <c r="L23" s="118">
        <v>47</v>
      </c>
    </row>
    <row r="24" spans="1:12" s="16" customFormat="1" ht="15" customHeight="1" x14ac:dyDescent="0.25">
      <c r="A24" s="247" t="s">
        <v>45</v>
      </c>
      <c r="B24" s="103">
        <v>1993</v>
      </c>
      <c r="C24" s="18">
        <v>2364</v>
      </c>
      <c r="D24" s="18">
        <v>2555</v>
      </c>
      <c r="E24" s="18">
        <v>2242</v>
      </c>
      <c r="F24" s="18">
        <v>2693</v>
      </c>
      <c r="G24" s="116">
        <v>19.704119851668413</v>
      </c>
      <c r="H24" s="19">
        <v>23.404385708632624</v>
      </c>
      <c r="I24" s="19">
        <v>25.387895746866683</v>
      </c>
      <c r="J24" s="19">
        <v>22.392068134209389</v>
      </c>
      <c r="K24" s="19">
        <v>27.079062113214611</v>
      </c>
      <c r="L24" s="118">
        <v>14</v>
      </c>
    </row>
    <row r="25" spans="1:12" s="16" customFormat="1" ht="16.5" customHeight="1" x14ac:dyDescent="0.25">
      <c r="A25" s="248" t="s">
        <v>188</v>
      </c>
      <c r="B25" s="103">
        <v>149</v>
      </c>
      <c r="C25" s="18">
        <v>172</v>
      </c>
      <c r="D25" s="18">
        <v>157</v>
      </c>
      <c r="E25" s="18">
        <v>195</v>
      </c>
      <c r="F25" s="18">
        <v>184</v>
      </c>
      <c r="G25" s="116">
        <v>31.60601079745916</v>
      </c>
      <c r="H25" s="19">
        <v>36.597309130850682</v>
      </c>
      <c r="I25" s="19">
        <v>33.529073850607659</v>
      </c>
      <c r="J25" s="19">
        <v>41.817053722338478</v>
      </c>
      <c r="K25" s="19">
        <v>39.966351214117623</v>
      </c>
      <c r="L25" s="118">
        <v>9</v>
      </c>
    </row>
    <row r="26" spans="1:12" s="16" customFormat="1" ht="16.5" customHeight="1" x14ac:dyDescent="0.25">
      <c r="A26" s="248" t="s">
        <v>189</v>
      </c>
      <c r="B26" s="103">
        <v>19</v>
      </c>
      <c r="C26" s="18">
        <v>23</v>
      </c>
      <c r="D26" s="18">
        <v>28</v>
      </c>
      <c r="E26" s="18">
        <v>9</v>
      </c>
      <c r="F26" s="18">
        <v>24</v>
      </c>
      <c r="G26" s="116">
        <v>13.286393896407498</v>
      </c>
      <c r="H26" s="19">
        <v>16.051144859374293</v>
      </c>
      <c r="I26" s="19">
        <v>19.471716509504475</v>
      </c>
      <c r="J26" s="19">
        <v>6.2805908741003886</v>
      </c>
      <c r="K26" s="19">
        <v>17.238952400436702</v>
      </c>
      <c r="L26" s="118">
        <v>31</v>
      </c>
    </row>
    <row r="27" spans="1:12" s="16" customFormat="1" ht="15" customHeight="1" x14ac:dyDescent="0.25">
      <c r="A27" s="247" t="s">
        <v>48</v>
      </c>
      <c r="B27" s="103">
        <v>39</v>
      </c>
      <c r="C27" s="18">
        <v>49</v>
      </c>
      <c r="D27" s="18">
        <v>25</v>
      </c>
      <c r="E27" s="18">
        <v>19</v>
      </c>
      <c r="F27" s="18">
        <v>36</v>
      </c>
      <c r="G27" s="116">
        <v>25.285597582956211</v>
      </c>
      <c r="H27" s="19">
        <v>31.516118243330162</v>
      </c>
      <c r="I27" s="19">
        <v>16.098808044252404</v>
      </c>
      <c r="J27" s="19">
        <v>12.139101323162045</v>
      </c>
      <c r="K27" s="19">
        <v>22.980581408709639</v>
      </c>
      <c r="L27" s="118">
        <v>21</v>
      </c>
    </row>
    <row r="28" spans="1:12" s="16" customFormat="1" ht="15" customHeight="1" x14ac:dyDescent="0.25">
      <c r="A28" s="247" t="s">
        <v>49</v>
      </c>
      <c r="B28" s="103">
        <v>21</v>
      </c>
      <c r="C28" s="18">
        <v>14</v>
      </c>
      <c r="D28" s="18">
        <v>17</v>
      </c>
      <c r="E28" s="18">
        <v>17</v>
      </c>
      <c r="F28" s="18">
        <v>21</v>
      </c>
      <c r="G28" s="116">
        <v>7.9319214513149996</v>
      </c>
      <c r="H28" s="19">
        <v>5.2841355154296759</v>
      </c>
      <c r="I28" s="19">
        <v>6.4414190825145781</v>
      </c>
      <c r="J28" s="19">
        <v>6.4784116458976415</v>
      </c>
      <c r="K28" s="19">
        <v>8.0640206438928477</v>
      </c>
      <c r="L28" s="118">
        <v>51</v>
      </c>
    </row>
    <row r="29" spans="1:12" s="16" customFormat="1" ht="15" customHeight="1" x14ac:dyDescent="0.25">
      <c r="A29" s="247" t="s">
        <v>50</v>
      </c>
      <c r="B29" s="103">
        <v>2</v>
      </c>
      <c r="C29" s="18">
        <v>0</v>
      </c>
      <c r="D29" s="18">
        <v>2</v>
      </c>
      <c r="E29" s="18">
        <v>1</v>
      </c>
      <c r="F29" s="18">
        <v>1</v>
      </c>
      <c r="G29" s="116">
        <v>11.427265455376528</v>
      </c>
      <c r="H29" s="19">
        <v>0</v>
      </c>
      <c r="I29" s="19">
        <v>11.619125079881485</v>
      </c>
      <c r="J29" s="19">
        <v>5.8400981136483097</v>
      </c>
      <c r="K29" s="19">
        <v>5.8671673316122979</v>
      </c>
      <c r="L29" s="118">
        <v>56</v>
      </c>
    </row>
    <row r="30" spans="1:12" s="16" customFormat="1" ht="15" customHeight="1" x14ac:dyDescent="0.25">
      <c r="A30" s="247" t="s">
        <v>51</v>
      </c>
      <c r="B30" s="103">
        <v>4</v>
      </c>
      <c r="C30" s="18">
        <v>7</v>
      </c>
      <c r="D30" s="18">
        <v>2</v>
      </c>
      <c r="E30" s="18">
        <v>7</v>
      </c>
      <c r="F30" s="18">
        <v>16</v>
      </c>
      <c r="G30" s="116">
        <v>4.3663832156229194</v>
      </c>
      <c r="H30" s="19">
        <v>7.6314240237228264</v>
      </c>
      <c r="I30" s="19">
        <v>2.1803830933094943</v>
      </c>
      <c r="J30" s="19">
        <v>7.6417545468439556</v>
      </c>
      <c r="K30" s="19">
        <v>17.619981058520363</v>
      </c>
      <c r="L30" s="118">
        <v>29</v>
      </c>
    </row>
    <row r="31" spans="1:12" s="16" customFormat="1" ht="15" customHeight="1" x14ac:dyDescent="0.25">
      <c r="A31" s="247" t="s">
        <v>52</v>
      </c>
      <c r="B31" s="103">
        <v>50</v>
      </c>
      <c r="C31" s="18">
        <v>93</v>
      </c>
      <c r="D31" s="18">
        <v>71</v>
      </c>
      <c r="E31" s="18">
        <v>59</v>
      </c>
      <c r="F31" s="18">
        <v>75</v>
      </c>
      <c r="G31" s="116">
        <v>18.341220057958257</v>
      </c>
      <c r="H31" s="19">
        <v>33.834053064892259</v>
      </c>
      <c r="I31" s="19">
        <v>25.525153061041067</v>
      </c>
      <c r="J31" s="19">
        <v>21.005935066738349</v>
      </c>
      <c r="K31" s="19">
        <v>26.483705458821369</v>
      </c>
      <c r="L31" s="118">
        <v>15</v>
      </c>
    </row>
    <row r="32" spans="1:12" s="16" customFormat="1" ht="15" customHeight="1" x14ac:dyDescent="0.25">
      <c r="A32" s="247" t="s">
        <v>53</v>
      </c>
      <c r="B32" s="103">
        <v>0</v>
      </c>
      <c r="C32" s="18">
        <v>0</v>
      </c>
      <c r="D32" s="18">
        <v>0</v>
      </c>
      <c r="E32" s="18">
        <v>0</v>
      </c>
      <c r="F32" s="18">
        <v>2</v>
      </c>
      <c r="G32" s="116">
        <v>0</v>
      </c>
      <c r="H32" s="19">
        <v>0</v>
      </c>
      <c r="I32" s="19">
        <v>0</v>
      </c>
      <c r="J32" s="19">
        <v>0</v>
      </c>
      <c r="K32" s="19">
        <v>23.277467411545622</v>
      </c>
      <c r="L32" s="118">
        <v>20</v>
      </c>
    </row>
    <row r="33" spans="1:12" s="16" customFormat="1" ht="15" customHeight="1" x14ac:dyDescent="0.25">
      <c r="A33" s="247" t="s">
        <v>54</v>
      </c>
      <c r="B33" s="103">
        <v>0</v>
      </c>
      <c r="C33" s="18">
        <v>1</v>
      </c>
      <c r="D33" s="18">
        <v>1</v>
      </c>
      <c r="E33" s="18">
        <v>0</v>
      </c>
      <c r="F33" s="18">
        <v>0</v>
      </c>
      <c r="G33" s="116">
        <v>0</v>
      </c>
      <c r="H33" s="19">
        <v>7.5631523218877632</v>
      </c>
      <c r="I33" s="19">
        <v>7.5602933393815679</v>
      </c>
      <c r="J33" s="19">
        <v>0</v>
      </c>
      <c r="K33" s="19">
        <v>0</v>
      </c>
      <c r="L33" s="118">
        <v>59</v>
      </c>
    </row>
    <row r="34" spans="1:12" s="16" customFormat="1" ht="15" customHeight="1" x14ac:dyDescent="0.25">
      <c r="A34" s="247" t="s">
        <v>55</v>
      </c>
      <c r="B34" s="103">
        <v>42</v>
      </c>
      <c r="C34" s="18">
        <v>37</v>
      </c>
      <c r="D34" s="18">
        <v>35</v>
      </c>
      <c r="E34" s="18">
        <v>32</v>
      </c>
      <c r="F34" s="18">
        <v>49</v>
      </c>
      <c r="G34" s="116">
        <v>9.5888002812714745</v>
      </c>
      <c r="H34" s="19">
        <v>8.4163978726985693</v>
      </c>
      <c r="I34" s="19">
        <v>7.9387761582674417</v>
      </c>
      <c r="J34" s="19">
        <v>7.2891610175668777</v>
      </c>
      <c r="K34" s="19">
        <v>11.14388575925113</v>
      </c>
      <c r="L34" s="118">
        <v>43</v>
      </c>
    </row>
    <row r="35" spans="1:12" s="16" customFormat="1" ht="15" customHeight="1" x14ac:dyDescent="0.25">
      <c r="A35" s="247" t="s">
        <v>56</v>
      </c>
      <c r="B35" s="103">
        <v>7</v>
      </c>
      <c r="C35" s="18">
        <v>18</v>
      </c>
      <c r="D35" s="18">
        <v>15</v>
      </c>
      <c r="E35" s="18">
        <v>12</v>
      </c>
      <c r="F35" s="18">
        <v>28</v>
      </c>
      <c r="G35" s="116">
        <v>4.9893441863448773</v>
      </c>
      <c r="H35" s="19">
        <v>12.897863253987589</v>
      </c>
      <c r="I35" s="19">
        <v>10.794084841506855</v>
      </c>
      <c r="J35" s="19">
        <v>8.6684533312143781</v>
      </c>
      <c r="K35" s="19">
        <v>20.348837209302324</v>
      </c>
      <c r="L35" s="118">
        <v>25</v>
      </c>
    </row>
    <row r="36" spans="1:12" s="16" customFormat="1" ht="15" customHeight="1" x14ac:dyDescent="0.25">
      <c r="A36" s="247" t="s">
        <v>57</v>
      </c>
      <c r="B36" s="103">
        <v>6</v>
      </c>
      <c r="C36" s="18">
        <v>3</v>
      </c>
      <c r="D36" s="18">
        <v>11</v>
      </c>
      <c r="E36" s="18">
        <v>5</v>
      </c>
      <c r="F36" s="18">
        <v>5</v>
      </c>
      <c r="G36" s="116">
        <v>5.9180935847865541</v>
      </c>
      <c r="H36" s="19">
        <v>2.9434850863422293</v>
      </c>
      <c r="I36" s="19">
        <v>10.752898394885531</v>
      </c>
      <c r="J36" s="19">
        <v>4.8831939995312137</v>
      </c>
      <c r="K36" s="19">
        <v>4.9003753687532461</v>
      </c>
      <c r="L36" s="118">
        <v>57</v>
      </c>
    </row>
    <row r="37" spans="1:12" s="16" customFormat="1" ht="15" customHeight="1" x14ac:dyDescent="0.25">
      <c r="A37" s="247" t="s">
        <v>58</v>
      </c>
      <c r="B37" s="103">
        <v>367</v>
      </c>
      <c r="C37" s="18">
        <v>452</v>
      </c>
      <c r="D37" s="18">
        <v>541</v>
      </c>
      <c r="E37" s="18">
        <v>492</v>
      </c>
      <c r="F37" s="18">
        <v>560</v>
      </c>
      <c r="G37" s="116">
        <v>11.511349186583601</v>
      </c>
      <c r="H37" s="19">
        <v>14.15390935986753</v>
      </c>
      <c r="I37" s="19">
        <v>16.951993896028814</v>
      </c>
      <c r="J37" s="19">
        <v>15.449772068759023</v>
      </c>
      <c r="K37" s="19">
        <v>17.71209682444244</v>
      </c>
      <c r="L37" s="118">
        <v>28</v>
      </c>
    </row>
    <row r="38" spans="1:12" s="16" customFormat="1" ht="15" customHeight="1" x14ac:dyDescent="0.25">
      <c r="A38" s="247" t="s">
        <v>59</v>
      </c>
      <c r="B38" s="103">
        <v>22</v>
      </c>
      <c r="C38" s="18">
        <v>17</v>
      </c>
      <c r="D38" s="18">
        <v>31</v>
      </c>
      <c r="E38" s="18">
        <v>46</v>
      </c>
      <c r="F38" s="18">
        <v>35</v>
      </c>
      <c r="G38" s="116">
        <v>5.6588291882409534</v>
      </c>
      <c r="H38" s="19">
        <v>4.2964337072915537</v>
      </c>
      <c r="I38" s="19">
        <v>7.7177590615204981</v>
      </c>
      <c r="J38" s="19">
        <v>11.349393547623043</v>
      </c>
      <c r="K38" s="19">
        <v>8.5565367050977397</v>
      </c>
      <c r="L38" s="118">
        <v>50</v>
      </c>
    </row>
    <row r="39" spans="1:12" s="16" customFormat="1" ht="15" customHeight="1" x14ac:dyDescent="0.25">
      <c r="A39" s="247" t="s">
        <v>60</v>
      </c>
      <c r="B39" s="103">
        <v>0</v>
      </c>
      <c r="C39" s="18">
        <v>0</v>
      </c>
      <c r="D39" s="18">
        <v>1</v>
      </c>
      <c r="E39" s="18">
        <v>3</v>
      </c>
      <c r="F39" s="18">
        <v>2</v>
      </c>
      <c r="G39" s="116">
        <v>0</v>
      </c>
      <c r="H39" s="19">
        <v>0</v>
      </c>
      <c r="I39" s="19">
        <v>5.0487201494421168</v>
      </c>
      <c r="J39" s="19">
        <v>15.254754398454185</v>
      </c>
      <c r="K39" s="19">
        <v>10.173457449514217</v>
      </c>
      <c r="L39" s="118">
        <v>45</v>
      </c>
    </row>
    <row r="40" spans="1:12" s="16" customFormat="1" ht="15" customHeight="1" x14ac:dyDescent="0.25">
      <c r="A40" s="247" t="s">
        <v>61</v>
      </c>
      <c r="B40" s="103">
        <v>264</v>
      </c>
      <c r="C40" s="18">
        <v>303</v>
      </c>
      <c r="D40" s="18">
        <v>405</v>
      </c>
      <c r="E40" s="18">
        <v>467</v>
      </c>
      <c r="F40" s="18">
        <v>403</v>
      </c>
      <c r="G40" s="116">
        <v>11.176992330635755</v>
      </c>
      <c r="H40" s="19">
        <v>12.71094185562132</v>
      </c>
      <c r="I40" s="19">
        <v>16.87123911961292</v>
      </c>
      <c r="J40" s="19">
        <v>19.285726084873712</v>
      </c>
      <c r="K40" s="19">
        <v>16.573129241209763</v>
      </c>
      <c r="L40" s="118">
        <v>33</v>
      </c>
    </row>
    <row r="41" spans="1:12" s="16" customFormat="1" ht="15" customHeight="1" x14ac:dyDescent="0.25">
      <c r="A41" s="247" t="s">
        <v>62</v>
      </c>
      <c r="B41" s="103">
        <v>289</v>
      </c>
      <c r="C41" s="18">
        <v>418</v>
      </c>
      <c r="D41" s="18">
        <v>438</v>
      </c>
      <c r="E41" s="18">
        <v>390</v>
      </c>
      <c r="F41" s="18">
        <v>482</v>
      </c>
      <c r="G41" s="116">
        <v>18.808773349074563</v>
      </c>
      <c r="H41" s="19">
        <v>26.886769393851292</v>
      </c>
      <c r="I41" s="19">
        <v>27.881786318572964</v>
      </c>
      <c r="J41" s="19">
        <v>24.595343533884186</v>
      </c>
      <c r="K41" s="19">
        <v>30.390326544689227</v>
      </c>
      <c r="L41" s="118">
        <v>12</v>
      </c>
    </row>
    <row r="42" spans="1:12" s="16" customFormat="1" ht="15" customHeight="1" x14ac:dyDescent="0.25">
      <c r="A42" s="247" t="s">
        <v>63</v>
      </c>
      <c r="B42" s="103">
        <v>2</v>
      </c>
      <c r="C42" s="18">
        <v>5</v>
      </c>
      <c r="D42" s="18">
        <v>1</v>
      </c>
      <c r="E42" s="18">
        <v>3</v>
      </c>
      <c r="F42" s="18">
        <v>6</v>
      </c>
      <c r="G42" s="116">
        <v>3.2931025966113974</v>
      </c>
      <c r="H42" s="19">
        <v>8.084335790971414</v>
      </c>
      <c r="I42" s="19">
        <v>1.5802281849499067</v>
      </c>
      <c r="J42" s="19">
        <v>4.6794571829667762</v>
      </c>
      <c r="K42" s="19">
        <v>9.2415747643398429</v>
      </c>
      <c r="L42" s="118">
        <v>48</v>
      </c>
    </row>
    <row r="43" spans="1:12" s="16" customFormat="1" ht="15" customHeight="1" x14ac:dyDescent="0.25">
      <c r="A43" s="247" t="s">
        <v>64</v>
      </c>
      <c r="B43" s="103">
        <v>252</v>
      </c>
      <c r="C43" s="18">
        <v>321</v>
      </c>
      <c r="D43" s="18">
        <v>480</v>
      </c>
      <c r="E43" s="18">
        <v>379</v>
      </c>
      <c r="F43" s="18">
        <v>469</v>
      </c>
      <c r="G43" s="116">
        <v>11.735717236275848</v>
      </c>
      <c r="H43" s="19">
        <v>14.860863430053943</v>
      </c>
      <c r="I43" s="19">
        <v>22.074679560732271</v>
      </c>
      <c r="J43" s="19">
        <v>17.36952121075187</v>
      </c>
      <c r="K43" s="19">
        <v>21.501353805923003</v>
      </c>
      <c r="L43" s="118">
        <v>23</v>
      </c>
    </row>
    <row r="44" spans="1:12" s="16" customFormat="1" ht="15" customHeight="1" x14ac:dyDescent="0.25">
      <c r="A44" s="247" t="s">
        <v>65</v>
      </c>
      <c r="B44" s="103">
        <v>586</v>
      </c>
      <c r="C44" s="18">
        <v>557</v>
      </c>
      <c r="D44" s="18">
        <v>557</v>
      </c>
      <c r="E44" s="18">
        <v>547</v>
      </c>
      <c r="F44" s="18">
        <v>624</v>
      </c>
      <c r="G44" s="116">
        <v>17.887050904532291</v>
      </c>
      <c r="H44" s="19">
        <v>16.912869874140313</v>
      </c>
      <c r="I44" s="19">
        <v>16.908136304470304</v>
      </c>
      <c r="J44" s="19">
        <v>16.557013030096837</v>
      </c>
      <c r="K44" s="19">
        <v>18.975476325508485</v>
      </c>
      <c r="L44" s="118">
        <v>27</v>
      </c>
    </row>
    <row r="45" spans="1:12" s="16" customFormat="1" ht="15" customHeight="1" x14ac:dyDescent="0.25">
      <c r="A45" s="247" t="s">
        <v>66</v>
      </c>
      <c r="B45" s="103">
        <v>531</v>
      </c>
      <c r="C45" s="18">
        <v>552</v>
      </c>
      <c r="D45" s="18">
        <v>574</v>
      </c>
      <c r="E45" s="18">
        <v>510</v>
      </c>
      <c r="F45" s="18">
        <v>420</v>
      </c>
      <c r="G45" s="116">
        <v>61.113227503484374</v>
      </c>
      <c r="H45" s="19">
        <v>63.278224724819964</v>
      </c>
      <c r="I45" s="19">
        <v>65.810216634850747</v>
      </c>
      <c r="J45" s="19">
        <v>58.55439531105587</v>
      </c>
      <c r="K45" s="19">
        <v>49.091227865116011</v>
      </c>
      <c r="L45" s="118">
        <v>3</v>
      </c>
    </row>
    <row r="46" spans="1:12" s="16" customFormat="1" ht="15" customHeight="1" x14ac:dyDescent="0.25">
      <c r="A46" s="247" t="s">
        <v>67</v>
      </c>
      <c r="B46" s="103">
        <v>381</v>
      </c>
      <c r="C46" s="18">
        <v>272</v>
      </c>
      <c r="D46" s="18">
        <v>209</v>
      </c>
      <c r="E46" s="18">
        <v>183</v>
      </c>
      <c r="F46" s="18">
        <v>196</v>
      </c>
      <c r="G46" s="116">
        <v>50.779282052922404</v>
      </c>
      <c r="H46" s="19">
        <v>35.80110904465004</v>
      </c>
      <c r="I46" s="19">
        <v>27.104734509773916</v>
      </c>
      <c r="J46" s="19">
        <v>23.441222735167983</v>
      </c>
      <c r="K46" s="19">
        <v>24.914198550908861</v>
      </c>
      <c r="L46" s="118">
        <v>18</v>
      </c>
    </row>
    <row r="47" spans="1:12" s="16" customFormat="1" ht="15" customHeight="1" x14ac:dyDescent="0.25">
      <c r="A47" s="247" t="s">
        <v>68</v>
      </c>
      <c r="B47" s="103">
        <v>13</v>
      </c>
      <c r="C47" s="18">
        <v>19</v>
      </c>
      <c r="D47" s="18">
        <v>25</v>
      </c>
      <c r="E47" s="18">
        <v>11</v>
      </c>
      <c r="F47" s="18">
        <v>20</v>
      </c>
      <c r="G47" s="116">
        <v>4.6082459243609604</v>
      </c>
      <c r="H47" s="19">
        <v>6.7149198450620604</v>
      </c>
      <c r="I47" s="19">
        <v>8.845893912963481</v>
      </c>
      <c r="J47" s="19">
        <v>3.8869807347100314</v>
      </c>
      <c r="K47" s="19">
        <v>7.178570531250112</v>
      </c>
      <c r="L47" s="118">
        <v>54</v>
      </c>
    </row>
    <row r="48" spans="1:12" s="16" customFormat="1" ht="15" customHeight="1" x14ac:dyDescent="0.25">
      <c r="A48" s="247" t="s">
        <v>69</v>
      </c>
      <c r="B48" s="103">
        <v>62</v>
      </c>
      <c r="C48" s="18">
        <v>77</v>
      </c>
      <c r="D48" s="18">
        <v>88</v>
      </c>
      <c r="E48" s="18">
        <v>96</v>
      </c>
      <c r="F48" s="18">
        <v>66</v>
      </c>
      <c r="G48" s="116">
        <v>8.0982130378617576</v>
      </c>
      <c r="H48" s="19">
        <v>10.042897519404313</v>
      </c>
      <c r="I48" s="19">
        <v>11.483573270417271</v>
      </c>
      <c r="J48" s="19">
        <v>12.573723275926428</v>
      </c>
      <c r="K48" s="19">
        <v>8.7226014498020898</v>
      </c>
      <c r="L48" s="118">
        <v>49</v>
      </c>
    </row>
    <row r="49" spans="1:12" s="16" customFormat="1" ht="15" customHeight="1" x14ac:dyDescent="0.25">
      <c r="A49" s="247" t="s">
        <v>70</v>
      </c>
      <c r="B49" s="103">
        <v>36</v>
      </c>
      <c r="C49" s="18">
        <v>57</v>
      </c>
      <c r="D49" s="18">
        <v>54</v>
      </c>
      <c r="E49" s="18">
        <v>43</v>
      </c>
      <c r="F49" s="18">
        <v>57</v>
      </c>
      <c r="G49" s="116">
        <v>8.0753520068371305</v>
      </c>
      <c r="H49" s="19">
        <v>12.732706973502566</v>
      </c>
      <c r="I49" s="19">
        <v>12.031683433040339</v>
      </c>
      <c r="J49" s="19">
        <v>9.5841162218968083</v>
      </c>
      <c r="K49" s="19">
        <v>12.863303702600419</v>
      </c>
      <c r="L49" s="118">
        <v>41</v>
      </c>
    </row>
    <row r="50" spans="1:12" s="16" customFormat="1" ht="15" customHeight="1" x14ac:dyDescent="0.25">
      <c r="A50" s="247" t="s">
        <v>71</v>
      </c>
      <c r="B50" s="103">
        <v>213</v>
      </c>
      <c r="C50" s="18">
        <v>296</v>
      </c>
      <c r="D50" s="18">
        <v>389</v>
      </c>
      <c r="E50" s="18">
        <v>351</v>
      </c>
      <c r="F50" s="18">
        <v>291</v>
      </c>
      <c r="G50" s="116">
        <v>11.019443368079932</v>
      </c>
      <c r="H50" s="19">
        <v>15.273596028865033</v>
      </c>
      <c r="I50" s="19">
        <v>20.087569409265377</v>
      </c>
      <c r="J50" s="19">
        <v>18.153457225075975</v>
      </c>
      <c r="K50" s="19">
        <v>15.210810861668913</v>
      </c>
      <c r="L50" s="118">
        <v>37</v>
      </c>
    </row>
    <row r="51" spans="1:12" s="16" customFormat="1" ht="15" customHeight="1" x14ac:dyDescent="0.25">
      <c r="A51" s="247" t="s">
        <v>72</v>
      </c>
      <c r="B51" s="103">
        <v>41</v>
      </c>
      <c r="C51" s="18">
        <v>37</v>
      </c>
      <c r="D51" s="18">
        <v>40</v>
      </c>
      <c r="E51" s="18">
        <v>36</v>
      </c>
      <c r="F51" s="18">
        <v>66</v>
      </c>
      <c r="G51" s="116">
        <v>14.923254434208467</v>
      </c>
      <c r="H51" s="19">
        <v>13.527000990761424</v>
      </c>
      <c r="I51" s="19">
        <v>14.696048967235159</v>
      </c>
      <c r="J51" s="19">
        <v>13.217799970627111</v>
      </c>
      <c r="K51" s="19">
        <v>24.668194101311524</v>
      </c>
      <c r="L51" s="118">
        <v>19</v>
      </c>
    </row>
    <row r="52" spans="1:12" s="16" customFormat="1" ht="15" customHeight="1" x14ac:dyDescent="0.25">
      <c r="A52" s="247" t="s">
        <v>73</v>
      </c>
      <c r="B52" s="103">
        <v>29</v>
      </c>
      <c r="C52" s="18">
        <v>62</v>
      </c>
      <c r="D52" s="18">
        <v>74</v>
      </c>
      <c r="E52" s="18">
        <v>109</v>
      </c>
      <c r="F52" s="18">
        <v>78</v>
      </c>
      <c r="G52" s="116">
        <v>16.013694469753446</v>
      </c>
      <c r="H52" s="19">
        <v>34.165050255686829</v>
      </c>
      <c r="I52" s="19">
        <v>40.7967494914189</v>
      </c>
      <c r="J52" s="19">
        <v>59.92929442877486</v>
      </c>
      <c r="K52" s="19">
        <v>42.840195087657627</v>
      </c>
      <c r="L52" s="118">
        <v>7</v>
      </c>
    </row>
    <row r="53" spans="1:12" s="16" customFormat="1" ht="15" customHeight="1" x14ac:dyDescent="0.25">
      <c r="A53" s="247" t="s">
        <v>74</v>
      </c>
      <c r="B53" s="103">
        <v>0</v>
      </c>
      <c r="C53" s="18">
        <v>0</v>
      </c>
      <c r="D53" s="18">
        <v>0</v>
      </c>
      <c r="E53" s="18">
        <v>0</v>
      </c>
      <c r="F53" s="18">
        <v>0</v>
      </c>
      <c r="G53" s="116">
        <v>0</v>
      </c>
      <c r="H53" s="19">
        <v>0</v>
      </c>
      <c r="I53" s="19">
        <v>0</v>
      </c>
      <c r="J53" s="19">
        <v>0</v>
      </c>
      <c r="K53" s="19">
        <v>0</v>
      </c>
      <c r="L53" s="118">
        <v>59</v>
      </c>
    </row>
    <row r="54" spans="1:12" s="16" customFormat="1" ht="15" customHeight="1" x14ac:dyDescent="0.25">
      <c r="A54" s="247" t="s">
        <v>75</v>
      </c>
      <c r="B54" s="103">
        <v>1</v>
      </c>
      <c r="C54" s="18">
        <v>6</v>
      </c>
      <c r="D54" s="18">
        <v>3</v>
      </c>
      <c r="E54" s="18">
        <v>7</v>
      </c>
      <c r="F54" s="18">
        <v>17</v>
      </c>
      <c r="G54" s="116">
        <v>2.2527596305474207</v>
      </c>
      <c r="H54" s="19">
        <v>13.54248956099763</v>
      </c>
      <c r="I54" s="19">
        <v>6.7884054035707013</v>
      </c>
      <c r="J54" s="19">
        <v>15.876255925245514</v>
      </c>
      <c r="K54" s="19">
        <v>38.821648778259878</v>
      </c>
      <c r="L54" s="118">
        <v>10</v>
      </c>
    </row>
    <row r="55" spans="1:12" s="16" customFormat="1" ht="15" customHeight="1" x14ac:dyDescent="0.25">
      <c r="A55" s="247" t="s">
        <v>76</v>
      </c>
      <c r="B55" s="103">
        <v>51</v>
      </c>
      <c r="C55" s="18">
        <v>66</v>
      </c>
      <c r="D55" s="18">
        <v>80</v>
      </c>
      <c r="E55" s="18">
        <v>65</v>
      </c>
      <c r="F55" s="18">
        <v>99</v>
      </c>
      <c r="G55" s="116">
        <v>11.442135326807577</v>
      </c>
      <c r="H55" s="19">
        <v>14.696353300333341</v>
      </c>
      <c r="I55" s="19">
        <v>17.710830837213113</v>
      </c>
      <c r="J55" s="19">
        <v>14.335968946085728</v>
      </c>
      <c r="K55" s="19">
        <v>21.876905942563177</v>
      </c>
      <c r="L55" s="118">
        <v>22</v>
      </c>
    </row>
    <row r="56" spans="1:12" s="16" customFormat="1" ht="15" customHeight="1" x14ac:dyDescent="0.25">
      <c r="A56" s="247" t="s">
        <v>77</v>
      </c>
      <c r="B56" s="103">
        <v>60</v>
      </c>
      <c r="C56" s="18">
        <v>142</v>
      </c>
      <c r="D56" s="18">
        <v>90</v>
      </c>
      <c r="E56" s="18">
        <v>65</v>
      </c>
      <c r="F56" s="18">
        <v>66</v>
      </c>
      <c r="G56" s="116">
        <v>11.973395116052131</v>
      </c>
      <c r="H56" s="19">
        <v>28.57896145664149</v>
      </c>
      <c r="I56" s="19">
        <v>18.267880195182151</v>
      </c>
      <c r="J56" s="19">
        <v>13.268555564628072</v>
      </c>
      <c r="K56" s="19">
        <v>13.605161715899486</v>
      </c>
      <c r="L56" s="118">
        <v>39</v>
      </c>
    </row>
    <row r="57" spans="1:12" s="16" customFormat="1" ht="15" customHeight="1" x14ac:dyDescent="0.25">
      <c r="A57" s="247" t="s">
        <v>78</v>
      </c>
      <c r="B57" s="103">
        <v>122</v>
      </c>
      <c r="C57" s="18">
        <v>170</v>
      </c>
      <c r="D57" s="18">
        <v>146</v>
      </c>
      <c r="E57" s="18">
        <v>149</v>
      </c>
      <c r="F57" s="18">
        <v>264</v>
      </c>
      <c r="G57" s="116">
        <v>22.323920080366111</v>
      </c>
      <c r="H57" s="19">
        <v>30.934738619655569</v>
      </c>
      <c r="I57" s="19">
        <v>26.470086988683132</v>
      </c>
      <c r="J57" s="19">
        <v>26.895549598823095</v>
      </c>
      <c r="K57" s="19">
        <v>47.727691823740187</v>
      </c>
      <c r="L57" s="118">
        <v>5</v>
      </c>
    </row>
    <row r="58" spans="1:12" s="16" customFormat="1" ht="15" customHeight="1" x14ac:dyDescent="0.25">
      <c r="A58" s="247" t="s">
        <v>79</v>
      </c>
      <c r="B58" s="103">
        <v>6</v>
      </c>
      <c r="C58" s="18">
        <v>14</v>
      </c>
      <c r="D58" s="18">
        <v>27</v>
      </c>
      <c r="E58" s="18">
        <v>29</v>
      </c>
      <c r="F58" s="18">
        <v>42</v>
      </c>
      <c r="G58" s="116">
        <v>6.1367890274212193</v>
      </c>
      <c r="H58" s="19">
        <v>14.093865141844686</v>
      </c>
      <c r="I58" s="19">
        <v>26.720503533044354</v>
      </c>
      <c r="J58" s="19">
        <v>28.783833411082767</v>
      </c>
      <c r="K58" s="19">
        <v>41.388281203807722</v>
      </c>
      <c r="L58" s="118">
        <v>8</v>
      </c>
    </row>
    <row r="59" spans="1:12" s="16" customFormat="1" ht="15" customHeight="1" x14ac:dyDescent="0.25">
      <c r="A59" s="247" t="s">
        <v>80</v>
      </c>
      <c r="B59" s="103">
        <v>5</v>
      </c>
      <c r="C59" s="18">
        <v>3</v>
      </c>
      <c r="D59" s="18">
        <v>7</v>
      </c>
      <c r="E59" s="18">
        <v>23</v>
      </c>
      <c r="F59" s="18">
        <v>37</v>
      </c>
      <c r="G59" s="116">
        <v>7.795325922576823</v>
      </c>
      <c r="H59" s="19">
        <v>4.646264403419651</v>
      </c>
      <c r="I59" s="19">
        <v>10.717785399314062</v>
      </c>
      <c r="J59" s="19">
        <v>35.038008622396902</v>
      </c>
      <c r="K59" s="19">
        <v>56.168688233418848</v>
      </c>
      <c r="L59" s="118">
        <v>2</v>
      </c>
    </row>
    <row r="60" spans="1:12" s="16" customFormat="1" ht="15" customHeight="1" x14ac:dyDescent="0.25">
      <c r="A60" s="247" t="s">
        <v>81</v>
      </c>
      <c r="B60" s="103">
        <v>2</v>
      </c>
      <c r="C60" s="18">
        <v>2</v>
      </c>
      <c r="D60" s="18">
        <v>4</v>
      </c>
      <c r="E60" s="18">
        <v>1</v>
      </c>
      <c r="F60" s="18">
        <v>4</v>
      </c>
      <c r="G60" s="116">
        <v>12.904890953671442</v>
      </c>
      <c r="H60" s="19">
        <v>12.695188523549575</v>
      </c>
      <c r="I60" s="19">
        <v>24.915908807773764</v>
      </c>
      <c r="J60" s="19">
        <v>6.1977068484660673</v>
      </c>
      <c r="K60" s="19">
        <v>24.926777590826944</v>
      </c>
      <c r="L60" s="118">
        <v>17</v>
      </c>
    </row>
    <row r="61" spans="1:12" s="16" customFormat="1" ht="15" customHeight="1" x14ac:dyDescent="0.25">
      <c r="A61" s="247" t="s">
        <v>82</v>
      </c>
      <c r="B61" s="103">
        <v>36</v>
      </c>
      <c r="C61" s="18">
        <v>25</v>
      </c>
      <c r="D61" s="18">
        <v>67</v>
      </c>
      <c r="E61" s="18">
        <v>77</v>
      </c>
      <c r="F61" s="18">
        <v>135</v>
      </c>
      <c r="G61" s="116">
        <v>7.7362289751860454</v>
      </c>
      <c r="H61" s="19">
        <v>5.3458097404930118</v>
      </c>
      <c r="I61" s="19">
        <v>14.236569284283039</v>
      </c>
      <c r="J61" s="19">
        <v>16.262497835186977</v>
      </c>
      <c r="K61" s="19">
        <v>28.42117229967284</v>
      </c>
      <c r="L61" s="118">
        <v>13</v>
      </c>
    </row>
    <row r="62" spans="1:12" s="16" customFormat="1" ht="15" customHeight="1" x14ac:dyDescent="0.25">
      <c r="A62" s="247" t="s">
        <v>83</v>
      </c>
      <c r="B62" s="103">
        <v>10</v>
      </c>
      <c r="C62" s="18">
        <v>10</v>
      </c>
      <c r="D62" s="18">
        <v>9</v>
      </c>
      <c r="E62" s="18">
        <v>7</v>
      </c>
      <c r="F62" s="18">
        <v>8</v>
      </c>
      <c r="G62" s="116">
        <v>18.171245820613461</v>
      </c>
      <c r="H62" s="19">
        <v>18.079586339064562</v>
      </c>
      <c r="I62" s="19">
        <v>16.270156916624483</v>
      </c>
      <c r="J62" s="19">
        <v>12.612612612612613</v>
      </c>
      <c r="K62" s="19">
        <v>14.595610370181168</v>
      </c>
      <c r="L62" s="118">
        <v>38</v>
      </c>
    </row>
    <row r="63" spans="1:12" s="16" customFormat="1" ht="15" customHeight="1" x14ac:dyDescent="0.25">
      <c r="A63" s="247" t="s">
        <v>84</v>
      </c>
      <c r="B63" s="103">
        <v>52</v>
      </c>
      <c r="C63" s="18">
        <v>82</v>
      </c>
      <c r="D63" s="18">
        <v>78</v>
      </c>
      <c r="E63" s="18">
        <v>72</v>
      </c>
      <c r="F63" s="18">
        <v>131</v>
      </c>
      <c r="G63" s="116">
        <v>6.1177982044262267</v>
      </c>
      <c r="H63" s="19">
        <v>9.6524755656998096</v>
      </c>
      <c r="I63" s="19">
        <v>9.2255941637471999</v>
      </c>
      <c r="J63" s="19">
        <v>8.5253006056515641</v>
      </c>
      <c r="K63" s="19">
        <v>15.63535021394172</v>
      </c>
      <c r="L63" s="118">
        <v>36</v>
      </c>
    </row>
    <row r="64" spans="1:12" s="16" customFormat="1" ht="15" customHeight="1" x14ac:dyDescent="0.25">
      <c r="A64" s="247" t="s">
        <v>85</v>
      </c>
      <c r="B64" s="103">
        <v>25</v>
      </c>
      <c r="C64" s="18">
        <v>33</v>
      </c>
      <c r="D64" s="18">
        <v>30</v>
      </c>
      <c r="E64" s="18">
        <v>32</v>
      </c>
      <c r="F64" s="18">
        <v>35</v>
      </c>
      <c r="G64" s="116">
        <v>11.624014283588751</v>
      </c>
      <c r="H64" s="19">
        <v>15.244324953574102</v>
      </c>
      <c r="I64" s="19">
        <v>13.884196544686287</v>
      </c>
      <c r="J64" s="19">
        <v>14.777597162701344</v>
      </c>
      <c r="K64" s="19">
        <v>16.11893007147594</v>
      </c>
      <c r="L64" s="118">
        <v>35</v>
      </c>
    </row>
    <row r="65" spans="1:12" s="16" customFormat="1" ht="15" customHeight="1" x14ac:dyDescent="0.25">
      <c r="A65" s="247" t="s">
        <v>86</v>
      </c>
      <c r="B65" s="103">
        <v>5</v>
      </c>
      <c r="C65" s="18">
        <v>19</v>
      </c>
      <c r="D65" s="18">
        <v>31</v>
      </c>
      <c r="E65" s="18">
        <v>61</v>
      </c>
      <c r="F65" s="18">
        <v>39</v>
      </c>
      <c r="G65" s="116">
        <v>6.3954157659789459</v>
      </c>
      <c r="H65" s="19">
        <v>24.037549182090761</v>
      </c>
      <c r="I65" s="19">
        <v>38.629283489096572</v>
      </c>
      <c r="J65" s="19">
        <v>74.876024942308632</v>
      </c>
      <c r="K65" s="19">
        <v>47.508253036264634</v>
      </c>
      <c r="L65" s="118">
        <v>6</v>
      </c>
    </row>
    <row r="66" spans="1:12" s="16" customFormat="1" ht="24.95" customHeight="1" x14ac:dyDescent="0.25">
      <c r="A66" s="21" t="s">
        <v>87</v>
      </c>
      <c r="L66" s="22"/>
    </row>
    <row r="67" spans="1:12" s="16" customFormat="1" ht="18" customHeight="1" x14ac:dyDescent="0.25">
      <c r="A67" s="23" t="s">
        <v>88</v>
      </c>
      <c r="L67" s="22"/>
    </row>
    <row r="68" spans="1:12" s="16" customFormat="1" ht="18" customHeight="1" x14ac:dyDescent="0.25">
      <c r="A68" s="23" t="s">
        <v>89</v>
      </c>
      <c r="L68" s="22"/>
    </row>
    <row r="69" spans="1:12" s="22" customFormat="1" ht="18" customHeight="1" x14ac:dyDescent="0.25">
      <c r="A69" s="66" t="s">
        <v>6</v>
      </c>
      <c r="B69" s="24"/>
      <c r="C69" s="24"/>
      <c r="D69" s="24"/>
      <c r="E69" s="24"/>
      <c r="F69" s="24"/>
      <c r="G69" s="24"/>
      <c r="H69" s="24"/>
      <c r="I69" s="24"/>
      <c r="J69" s="24"/>
      <c r="K69" s="24"/>
    </row>
    <row r="70" spans="1:12" s="22" customFormat="1" ht="15.75" x14ac:dyDescent="0.25">
      <c r="A70" s="66" t="s">
        <v>7</v>
      </c>
      <c r="B70" s="16"/>
      <c r="C70" s="16"/>
      <c r="D70" s="16"/>
      <c r="E70" s="16"/>
      <c r="F70" s="16"/>
      <c r="G70" s="16"/>
      <c r="H70" s="16"/>
      <c r="I70" s="16"/>
      <c r="J70" s="16"/>
      <c r="K70" s="16"/>
    </row>
    <row r="71" spans="1:12" ht="15.75" x14ac:dyDescent="0.25">
      <c r="A71" s="65" t="s">
        <v>10</v>
      </c>
    </row>
    <row r="72" spans="1:12" ht="15.75" x14ac:dyDescent="0.25">
      <c r="A72" s="16"/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22"/>
    </row>
  </sheetData>
  <sheetProtection algorithmName="SHA-512" hashValue="eLZrAkxFY+2zsOrBABs8AAf4kBhq0H/qmJu2owuPg1kLzEH1ubnp0CH/rwrJ8JKkWB1bT4QtYVQibZX6cCfGsA==" saltValue="7PwTv6bJJ50HXpJgK6Pz/g==" spinCount="100000" sheet="1" objects="1" scenarios="1"/>
  <hyperlinks>
    <hyperlink ref="A71" location="'Table of Contents'!A1" display="Click here to return to the Table of Contents" xr:uid="{0E44EECC-CE54-4548-9812-142C23047AB5}"/>
  </hyperlinks>
  <printOptions horizontalCentered="1"/>
  <pageMargins left="0.25" right="0.25" top="0.3" bottom="0.1" header="0.3" footer="0"/>
  <pageSetup scale="69" orientation="portrait" r:id="rId1"/>
  <tableParts count="1">
    <tablePart r:id="rId2"/>
  </tablePart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FA27B7-7A3E-461A-8C69-9A8726A4FE9A}">
  <sheetPr codeName="Sheet45">
    <pageSetUpPr fitToPage="1"/>
  </sheetPr>
  <dimension ref="A1:P72"/>
  <sheetViews>
    <sheetView zoomScaleNormal="100" workbookViewId="0"/>
  </sheetViews>
  <sheetFormatPr defaultColWidth="9.140625" defaultRowHeight="12.75" x14ac:dyDescent="0.2"/>
  <cols>
    <col min="1" max="1" width="23.7109375" style="25" customWidth="1"/>
    <col min="2" max="11" width="10.7109375" style="25" customWidth="1"/>
    <col min="12" max="16384" width="9.140625" style="25"/>
  </cols>
  <sheetData>
    <row r="1" spans="1:16" s="51" customFormat="1" ht="21" customHeight="1" x14ac:dyDescent="0.25">
      <c r="A1" s="207" t="s">
        <v>270</v>
      </c>
      <c r="B1" s="29"/>
      <c r="C1" s="29"/>
      <c r="D1" s="29"/>
      <c r="E1" s="29"/>
      <c r="F1" s="29"/>
      <c r="G1" s="29"/>
      <c r="H1" s="29"/>
      <c r="I1" s="29"/>
      <c r="J1" s="29"/>
      <c r="K1" s="29"/>
      <c r="P1" s="82" t="s">
        <v>11</v>
      </c>
    </row>
    <row r="2" spans="1:16" ht="35.1" customHeight="1" thickBot="1" x14ac:dyDescent="0.25">
      <c r="A2" s="207" t="s">
        <v>245</v>
      </c>
      <c r="B2" s="29"/>
      <c r="C2" s="29"/>
      <c r="D2" s="29"/>
      <c r="E2" s="29"/>
      <c r="F2" s="29"/>
      <c r="G2" s="29"/>
      <c r="H2" s="29"/>
      <c r="I2" s="29"/>
      <c r="J2" s="29"/>
      <c r="K2" s="29"/>
    </row>
    <row r="3" spans="1:16" s="10" customFormat="1" ht="38.1" customHeight="1" thickBot="1" x14ac:dyDescent="0.35">
      <c r="A3" s="69" t="s">
        <v>12</v>
      </c>
      <c r="B3" s="272" t="s">
        <v>13</v>
      </c>
      <c r="C3" s="273" t="s">
        <v>14</v>
      </c>
      <c r="D3" s="273" t="s">
        <v>15</v>
      </c>
      <c r="E3" s="273" t="s">
        <v>16</v>
      </c>
      <c r="F3" s="215" t="s">
        <v>17</v>
      </c>
      <c r="G3" s="70" t="s">
        <v>18</v>
      </c>
      <c r="H3" s="70" t="s">
        <v>19</v>
      </c>
      <c r="I3" s="70" t="s">
        <v>20</v>
      </c>
      <c r="J3" s="70" t="s">
        <v>21</v>
      </c>
      <c r="K3" s="70" t="s">
        <v>22</v>
      </c>
      <c r="N3" s="52"/>
    </row>
    <row r="4" spans="1:16" s="16" customFormat="1" ht="18" customHeight="1" x14ac:dyDescent="0.25">
      <c r="A4" s="71" t="s">
        <v>24</v>
      </c>
      <c r="B4" s="206">
        <v>6088</v>
      </c>
      <c r="C4" s="72">
        <v>6498</v>
      </c>
      <c r="D4" s="72">
        <v>6880</v>
      </c>
      <c r="E4" s="72">
        <v>6280</v>
      </c>
      <c r="F4" s="274">
        <v>6817</v>
      </c>
      <c r="G4" s="73">
        <v>31.024880551817944</v>
      </c>
      <c r="H4" s="73">
        <v>32.980612248864951</v>
      </c>
      <c r="I4" s="73">
        <v>34.869326175106146</v>
      </c>
      <c r="J4" s="73">
        <v>31.827314554497448</v>
      </c>
      <c r="K4" s="73">
        <v>34.69836809354365</v>
      </c>
    </row>
    <row r="5" spans="1:16" s="74" customFormat="1" ht="15" customHeight="1" x14ac:dyDescent="0.25">
      <c r="A5" s="17" t="s">
        <v>26</v>
      </c>
      <c r="B5" s="118">
        <v>189</v>
      </c>
      <c r="C5" s="103">
        <v>199</v>
      </c>
      <c r="D5" s="103">
        <v>186</v>
      </c>
      <c r="E5" s="103">
        <v>168</v>
      </c>
      <c r="F5" s="136">
        <v>138</v>
      </c>
      <c r="G5" s="19">
        <v>23.110173079097411</v>
      </c>
      <c r="H5" s="19">
        <v>24.183960014467793</v>
      </c>
      <c r="I5" s="19">
        <v>22.476917203221713</v>
      </c>
      <c r="J5" s="19">
        <v>20.273248535575672</v>
      </c>
      <c r="K5" s="19">
        <v>16.751737924046957</v>
      </c>
    </row>
    <row r="6" spans="1:16" s="74" customFormat="1" ht="16.5" customHeight="1" x14ac:dyDescent="0.25">
      <c r="A6" s="16" t="s">
        <v>263</v>
      </c>
      <c r="B6" s="118">
        <v>24</v>
      </c>
      <c r="C6" s="103">
        <v>18</v>
      </c>
      <c r="D6" s="103">
        <v>14</v>
      </c>
      <c r="E6" s="103">
        <v>16</v>
      </c>
      <c r="F6" s="136">
        <v>18</v>
      </c>
      <c r="G6" s="19">
        <v>40.129689732159918</v>
      </c>
      <c r="H6" s="19">
        <v>29.917835297207588</v>
      </c>
      <c r="I6" s="19">
        <v>23.149415849056826</v>
      </c>
      <c r="J6" s="19">
        <v>26.454140280736372</v>
      </c>
      <c r="K6" s="19">
        <v>30.195014838419311</v>
      </c>
    </row>
    <row r="7" spans="1:16" s="74" customFormat="1" ht="15" customHeight="1" x14ac:dyDescent="0.25">
      <c r="A7" s="17" t="s">
        <v>28</v>
      </c>
      <c r="B7" s="118">
        <v>0</v>
      </c>
      <c r="C7" s="103">
        <v>0</v>
      </c>
      <c r="D7" s="103">
        <v>0</v>
      </c>
      <c r="E7" s="103">
        <v>0</v>
      </c>
      <c r="F7" s="136">
        <v>0</v>
      </c>
      <c r="G7" s="19">
        <v>0</v>
      </c>
      <c r="H7" s="19">
        <v>0</v>
      </c>
      <c r="I7" s="19">
        <v>0</v>
      </c>
      <c r="J7" s="19">
        <v>0</v>
      </c>
      <c r="K7" s="19">
        <v>0</v>
      </c>
    </row>
    <row r="8" spans="1:16" s="74" customFormat="1" ht="15" customHeight="1" x14ac:dyDescent="0.25">
      <c r="A8" s="17" t="s">
        <v>29</v>
      </c>
      <c r="B8" s="118">
        <v>0</v>
      </c>
      <c r="C8" s="103" t="s">
        <v>97</v>
      </c>
      <c r="D8" s="103" t="s">
        <v>97</v>
      </c>
      <c r="E8" s="103" t="s">
        <v>97</v>
      </c>
      <c r="F8" s="136" t="s">
        <v>97</v>
      </c>
      <c r="G8" s="19">
        <v>0</v>
      </c>
      <c r="H8" s="19" t="s">
        <v>97</v>
      </c>
      <c r="I8" s="19" t="s">
        <v>97</v>
      </c>
      <c r="J8" s="19" t="s">
        <v>97</v>
      </c>
      <c r="K8" s="19" t="s">
        <v>97</v>
      </c>
    </row>
    <row r="9" spans="1:16" s="74" customFormat="1" ht="15" customHeight="1" x14ac:dyDescent="0.25">
      <c r="A9" s="17" t="s">
        <v>30</v>
      </c>
      <c r="B9" s="118">
        <v>12</v>
      </c>
      <c r="C9" s="103">
        <v>13</v>
      </c>
      <c r="D9" s="103">
        <v>17</v>
      </c>
      <c r="E9" s="103">
        <v>23</v>
      </c>
      <c r="F9" s="136">
        <v>9</v>
      </c>
      <c r="G9" s="19">
        <v>10.310133312080277</v>
      </c>
      <c r="H9" s="19">
        <v>11.088960103527297</v>
      </c>
      <c r="I9" s="19">
        <v>14.997707208450656</v>
      </c>
      <c r="J9" s="19">
        <v>21.764520463813504</v>
      </c>
      <c r="K9" s="19">
        <v>8.9369257749492093</v>
      </c>
    </row>
    <row r="10" spans="1:16" s="74" customFormat="1" ht="15" customHeight="1" x14ac:dyDescent="0.25">
      <c r="A10" s="17" t="s">
        <v>31</v>
      </c>
      <c r="B10" s="118">
        <v>0</v>
      </c>
      <c r="C10" s="103">
        <v>0</v>
      </c>
      <c r="D10" s="103">
        <v>0</v>
      </c>
      <c r="E10" s="103">
        <v>0</v>
      </c>
      <c r="F10" s="136">
        <v>0</v>
      </c>
      <c r="G10" s="19">
        <v>0</v>
      </c>
      <c r="H10" s="19">
        <v>0</v>
      </c>
      <c r="I10" s="19">
        <v>0</v>
      </c>
      <c r="J10" s="19">
        <v>0</v>
      </c>
      <c r="K10" s="19">
        <v>0</v>
      </c>
    </row>
    <row r="11" spans="1:16" s="74" customFormat="1" ht="15" customHeight="1" x14ac:dyDescent="0.25">
      <c r="A11" s="17" t="s">
        <v>32</v>
      </c>
      <c r="B11" s="118" t="s">
        <v>97</v>
      </c>
      <c r="C11" s="103">
        <v>0</v>
      </c>
      <c r="D11" s="103" t="s">
        <v>97</v>
      </c>
      <c r="E11" s="103">
        <v>0</v>
      </c>
      <c r="F11" s="136" t="s">
        <v>97</v>
      </c>
      <c r="G11" s="19" t="s">
        <v>97</v>
      </c>
      <c r="H11" s="19">
        <v>0</v>
      </c>
      <c r="I11" s="19" t="s">
        <v>97</v>
      </c>
      <c r="J11" s="19">
        <v>0</v>
      </c>
      <c r="K11" s="19" t="s">
        <v>97</v>
      </c>
    </row>
    <row r="12" spans="1:16" s="74" customFormat="1" ht="15" customHeight="1" x14ac:dyDescent="0.25">
      <c r="A12" s="20" t="s">
        <v>33</v>
      </c>
      <c r="B12" s="118">
        <v>59</v>
      </c>
      <c r="C12" s="103">
        <v>91</v>
      </c>
      <c r="D12" s="103">
        <v>114</v>
      </c>
      <c r="E12" s="103">
        <v>72</v>
      </c>
      <c r="F12" s="136">
        <v>92</v>
      </c>
      <c r="G12" s="19">
        <v>10.460164757819422</v>
      </c>
      <c r="H12" s="19">
        <v>16.006916742226846</v>
      </c>
      <c r="I12" s="19">
        <v>19.972382107734319</v>
      </c>
      <c r="J12" s="19">
        <v>12.56510966238698</v>
      </c>
      <c r="K12" s="19">
        <v>16.090414232325472</v>
      </c>
    </row>
    <row r="13" spans="1:16" s="74" customFormat="1" ht="15" customHeight="1" x14ac:dyDescent="0.25">
      <c r="A13" s="17" t="s">
        <v>34</v>
      </c>
      <c r="B13" s="118">
        <v>0</v>
      </c>
      <c r="C13" s="103" t="s">
        <v>97</v>
      </c>
      <c r="D13" s="103">
        <v>0</v>
      </c>
      <c r="E13" s="103">
        <v>0</v>
      </c>
      <c r="F13" s="136" t="s">
        <v>97</v>
      </c>
      <c r="G13" s="19">
        <v>0</v>
      </c>
      <c r="H13" s="19" t="s">
        <v>97</v>
      </c>
      <c r="I13" s="19">
        <v>0</v>
      </c>
      <c r="J13" s="19">
        <v>0</v>
      </c>
      <c r="K13" s="19" t="s">
        <v>97</v>
      </c>
    </row>
    <row r="14" spans="1:16" s="74" customFormat="1" ht="15" customHeight="1" x14ac:dyDescent="0.25">
      <c r="A14" s="17" t="s">
        <v>35</v>
      </c>
      <c r="B14" s="118">
        <v>3</v>
      </c>
      <c r="C14" s="103">
        <v>1</v>
      </c>
      <c r="D14" s="103">
        <v>4</v>
      </c>
      <c r="E14" s="103">
        <v>3</v>
      </c>
      <c r="F14" s="136">
        <v>6</v>
      </c>
      <c r="G14" s="19">
        <v>3.2147173665674402</v>
      </c>
      <c r="H14" s="19">
        <v>1.0570700004894069</v>
      </c>
      <c r="I14" s="19">
        <v>4.2113905334872763</v>
      </c>
      <c r="J14" s="19">
        <v>3.1035628088997949</v>
      </c>
      <c r="K14" s="19">
        <v>6.1809939645773904</v>
      </c>
    </row>
    <row r="15" spans="1:16" s="74" customFormat="1" ht="15" customHeight="1" x14ac:dyDescent="0.25">
      <c r="A15" s="17" t="s">
        <v>36</v>
      </c>
      <c r="B15" s="118">
        <v>146</v>
      </c>
      <c r="C15" s="103">
        <v>106</v>
      </c>
      <c r="D15" s="103">
        <v>76</v>
      </c>
      <c r="E15" s="103">
        <v>77</v>
      </c>
      <c r="F15" s="136">
        <v>129</v>
      </c>
      <c r="G15" s="19">
        <v>29.560906795144216</v>
      </c>
      <c r="H15" s="19">
        <v>21.268881784304934</v>
      </c>
      <c r="I15" s="19">
        <v>15.127980706877665</v>
      </c>
      <c r="J15" s="19">
        <v>15.216097539276577</v>
      </c>
      <c r="K15" s="19">
        <v>25.356371403306177</v>
      </c>
    </row>
    <row r="16" spans="1:16" s="74" customFormat="1" ht="15" customHeight="1" x14ac:dyDescent="0.25">
      <c r="A16" s="17" t="s">
        <v>37</v>
      </c>
      <c r="B16" s="118" t="s">
        <v>97</v>
      </c>
      <c r="C16" s="103" t="s">
        <v>97</v>
      </c>
      <c r="D16" s="103" t="s">
        <v>97</v>
      </c>
      <c r="E16" s="103" t="s">
        <v>97</v>
      </c>
      <c r="F16" s="136">
        <v>0</v>
      </c>
      <c r="G16" s="19" t="s">
        <v>97</v>
      </c>
      <c r="H16" s="19" t="s">
        <v>97</v>
      </c>
      <c r="I16" s="19" t="s">
        <v>97</v>
      </c>
      <c r="J16" s="19" t="s">
        <v>97</v>
      </c>
      <c r="K16" s="19">
        <v>0</v>
      </c>
    </row>
    <row r="17" spans="1:11" s="74" customFormat="1" ht="15" customHeight="1" x14ac:dyDescent="0.25">
      <c r="A17" s="20" t="s">
        <v>38</v>
      </c>
      <c r="B17" s="118">
        <v>10</v>
      </c>
      <c r="C17" s="103">
        <v>8</v>
      </c>
      <c r="D17" s="103">
        <v>8</v>
      </c>
      <c r="E17" s="103">
        <v>4</v>
      </c>
      <c r="F17" s="136">
        <v>8</v>
      </c>
      <c r="G17" s="19">
        <v>14.455061595667939</v>
      </c>
      <c r="H17" s="19">
        <v>11.567372848831068</v>
      </c>
      <c r="I17" s="19">
        <v>11.632885855367496</v>
      </c>
      <c r="J17" s="19">
        <v>5.8310290175278086</v>
      </c>
      <c r="K17" s="19">
        <v>11.753023694481371</v>
      </c>
    </row>
    <row r="18" spans="1:11" s="74" customFormat="1" ht="15" customHeight="1" x14ac:dyDescent="0.25">
      <c r="A18" s="17" t="s">
        <v>39</v>
      </c>
      <c r="B18" s="118">
        <v>7</v>
      </c>
      <c r="C18" s="103">
        <v>11</v>
      </c>
      <c r="D18" s="103">
        <v>6</v>
      </c>
      <c r="E18" s="103">
        <v>6</v>
      </c>
      <c r="F18" s="136">
        <v>9</v>
      </c>
      <c r="G18" s="19">
        <v>7.6155495412123972</v>
      </c>
      <c r="H18" s="19">
        <v>11.994211198586866</v>
      </c>
      <c r="I18" s="19">
        <v>6.5344782688944489</v>
      </c>
      <c r="J18" s="19">
        <v>6.6191701192007999</v>
      </c>
      <c r="K18" s="19">
        <v>10.018284400299178</v>
      </c>
    </row>
    <row r="19" spans="1:11" s="74" customFormat="1" ht="15" customHeight="1" x14ac:dyDescent="0.25">
      <c r="A19" s="17" t="s">
        <v>40</v>
      </c>
      <c r="B19" s="118">
        <v>0</v>
      </c>
      <c r="C19" s="103">
        <v>0</v>
      </c>
      <c r="D19" s="103">
        <v>0</v>
      </c>
      <c r="E19" s="103">
        <v>0</v>
      </c>
      <c r="F19" s="136">
        <v>0</v>
      </c>
      <c r="G19" s="19">
        <v>0</v>
      </c>
      <c r="H19" s="19">
        <v>0</v>
      </c>
      <c r="I19" s="19">
        <v>0</v>
      </c>
      <c r="J19" s="19">
        <v>0</v>
      </c>
      <c r="K19" s="19">
        <v>0</v>
      </c>
    </row>
    <row r="20" spans="1:11" s="74" customFormat="1" ht="15" customHeight="1" x14ac:dyDescent="0.25">
      <c r="A20" s="17" t="s">
        <v>41</v>
      </c>
      <c r="B20" s="118">
        <v>106</v>
      </c>
      <c r="C20" s="103">
        <v>106</v>
      </c>
      <c r="D20" s="103">
        <v>61</v>
      </c>
      <c r="E20" s="103">
        <v>76</v>
      </c>
      <c r="F20" s="136">
        <v>155</v>
      </c>
      <c r="G20" s="19">
        <v>23.208017943883537</v>
      </c>
      <c r="H20" s="19">
        <v>23.061516864442215</v>
      </c>
      <c r="I20" s="19">
        <v>13.16219804161279</v>
      </c>
      <c r="J20" s="19">
        <v>16.337887432111867</v>
      </c>
      <c r="K20" s="19">
        <v>33.277123938367239</v>
      </c>
    </row>
    <row r="21" spans="1:11" s="74" customFormat="1" ht="15" customHeight="1" x14ac:dyDescent="0.25">
      <c r="A21" s="17" t="s">
        <v>42</v>
      </c>
      <c r="B21" s="118">
        <v>24</v>
      </c>
      <c r="C21" s="103">
        <v>14</v>
      </c>
      <c r="D21" s="103">
        <v>7</v>
      </c>
      <c r="E21" s="103">
        <v>6</v>
      </c>
      <c r="F21" s="136">
        <v>4</v>
      </c>
      <c r="G21" s="19">
        <v>29.46937141027864</v>
      </c>
      <c r="H21" s="19">
        <v>16.860652691935542</v>
      </c>
      <c r="I21" s="19">
        <v>8.3915641714508045</v>
      </c>
      <c r="J21" s="19">
        <v>7.1375501844318956</v>
      </c>
      <c r="K21" s="19">
        <v>4.7400477897394211</v>
      </c>
    </row>
    <row r="22" spans="1:11" s="74" customFormat="1" ht="15" customHeight="1" x14ac:dyDescent="0.25">
      <c r="A22" s="17" t="s">
        <v>43</v>
      </c>
      <c r="B22" s="118">
        <v>3</v>
      </c>
      <c r="C22" s="103">
        <v>2</v>
      </c>
      <c r="D22" s="103">
        <v>1</v>
      </c>
      <c r="E22" s="103">
        <v>5</v>
      </c>
      <c r="F22" s="136">
        <v>9</v>
      </c>
      <c r="G22" s="19">
        <v>8.7979750331518982</v>
      </c>
      <c r="H22" s="19">
        <v>5.8345637971300013</v>
      </c>
      <c r="I22" s="19">
        <v>2.9307656021419852</v>
      </c>
      <c r="J22" s="19">
        <v>14.671389814759367</v>
      </c>
      <c r="K22" s="19">
        <v>26.42388313210672</v>
      </c>
    </row>
    <row r="23" spans="1:11" s="74" customFormat="1" ht="15" customHeight="1" x14ac:dyDescent="0.25">
      <c r="A23" s="17" t="s">
        <v>44</v>
      </c>
      <c r="B23" s="118">
        <v>0</v>
      </c>
      <c r="C23" s="103">
        <v>0</v>
      </c>
      <c r="D23" s="103">
        <v>0</v>
      </c>
      <c r="E23" s="103" t="s">
        <v>97</v>
      </c>
      <c r="F23" s="136">
        <v>0</v>
      </c>
      <c r="G23" s="19">
        <v>0</v>
      </c>
      <c r="H23" s="19">
        <v>0</v>
      </c>
      <c r="I23" s="19">
        <v>0</v>
      </c>
      <c r="J23" s="19" t="s">
        <v>97</v>
      </c>
      <c r="K23" s="19">
        <v>0</v>
      </c>
    </row>
    <row r="24" spans="1:11" s="74" customFormat="1" ht="15" customHeight="1" x14ac:dyDescent="0.25">
      <c r="A24" s="17" t="s">
        <v>45</v>
      </c>
      <c r="B24" s="118">
        <v>2554</v>
      </c>
      <c r="C24" s="103">
        <v>2909</v>
      </c>
      <c r="D24" s="103">
        <v>3097</v>
      </c>
      <c r="E24" s="103">
        <v>2712</v>
      </c>
      <c r="F24" s="136">
        <v>2974</v>
      </c>
      <c r="G24" s="19">
        <v>50.999448672153882</v>
      </c>
      <c r="H24" s="19">
        <v>58.153083977571761</v>
      </c>
      <c r="I24" s="19">
        <v>62.135181666420713</v>
      </c>
      <c r="J24" s="19">
        <v>54.709771859932395</v>
      </c>
      <c r="K24" s="19">
        <v>60.406013179960432</v>
      </c>
    </row>
    <row r="25" spans="1:11" s="74" customFormat="1" ht="16.5" customHeight="1" x14ac:dyDescent="0.25">
      <c r="A25" s="16" t="s">
        <v>264</v>
      </c>
      <c r="B25" s="118">
        <v>179</v>
      </c>
      <c r="C25" s="103">
        <v>151</v>
      </c>
      <c r="D25" s="103">
        <v>179</v>
      </c>
      <c r="E25" s="103">
        <v>171</v>
      </c>
      <c r="F25" s="136">
        <v>191</v>
      </c>
      <c r="G25" s="19">
        <v>77.484242238947573</v>
      </c>
      <c r="H25" s="19">
        <v>65.5653823719515</v>
      </c>
      <c r="I25" s="19">
        <v>78.010287678142504</v>
      </c>
      <c r="J25" s="19">
        <v>74.832778952718868</v>
      </c>
      <c r="K25" s="19">
        <v>84.661700668484372</v>
      </c>
    </row>
    <row r="26" spans="1:11" s="74" customFormat="1" ht="16.5" customHeight="1" x14ac:dyDescent="0.25">
      <c r="A26" s="16" t="s">
        <v>265</v>
      </c>
      <c r="B26" s="118">
        <v>17</v>
      </c>
      <c r="C26" s="103">
        <v>27</v>
      </c>
      <c r="D26" s="103">
        <v>26</v>
      </c>
      <c r="E26" s="103">
        <v>10</v>
      </c>
      <c r="F26" s="136">
        <v>22</v>
      </c>
      <c r="G26" s="19">
        <v>24.382721945287081</v>
      </c>
      <c r="H26" s="19">
        <v>38.647524785348097</v>
      </c>
      <c r="I26" s="19">
        <v>37.085086527370514</v>
      </c>
      <c r="J26" s="19">
        <v>14.313232846341714</v>
      </c>
      <c r="K26" s="19">
        <v>32.411717999395997</v>
      </c>
    </row>
    <row r="27" spans="1:11" s="74" customFormat="1" ht="15" customHeight="1" x14ac:dyDescent="0.25">
      <c r="A27" s="17" t="s">
        <v>48</v>
      </c>
      <c r="B27" s="118">
        <v>5</v>
      </c>
      <c r="C27" s="103">
        <v>7</v>
      </c>
      <c r="D27" s="103">
        <v>1</v>
      </c>
      <c r="E27" s="103">
        <v>1</v>
      </c>
      <c r="F27" s="136">
        <v>7</v>
      </c>
      <c r="G27" s="19">
        <v>6.6862454526333757</v>
      </c>
      <c r="H27" s="19">
        <v>9.2758133696845579</v>
      </c>
      <c r="I27" s="19">
        <v>1.3254267117077114</v>
      </c>
      <c r="J27" s="19">
        <v>1.3136709999926417</v>
      </c>
      <c r="K27" s="19">
        <v>9.18129654664755</v>
      </c>
    </row>
    <row r="28" spans="1:11" s="74" customFormat="1" ht="15" customHeight="1" x14ac:dyDescent="0.25">
      <c r="A28" s="17" t="s">
        <v>49</v>
      </c>
      <c r="B28" s="118">
        <v>16</v>
      </c>
      <c r="C28" s="103">
        <v>15</v>
      </c>
      <c r="D28" s="103">
        <v>14</v>
      </c>
      <c r="E28" s="103">
        <v>12</v>
      </c>
      <c r="F28" s="136">
        <v>22</v>
      </c>
      <c r="G28" s="19">
        <v>12.210136102405906</v>
      </c>
      <c r="H28" s="19">
        <v>11.425888770742187</v>
      </c>
      <c r="I28" s="19">
        <v>10.701704172849801</v>
      </c>
      <c r="J28" s="19">
        <v>9.2263003033963713</v>
      </c>
      <c r="K28" s="19">
        <v>17.037735653881899</v>
      </c>
    </row>
    <row r="29" spans="1:11" s="16" customFormat="1" ht="15" customHeight="1" x14ac:dyDescent="0.25">
      <c r="A29" s="17" t="s">
        <v>50</v>
      </c>
      <c r="B29" s="118">
        <v>0</v>
      </c>
      <c r="C29" s="103" t="s">
        <v>97</v>
      </c>
      <c r="D29" s="103">
        <v>0</v>
      </c>
      <c r="E29" s="103" t="s">
        <v>97</v>
      </c>
      <c r="F29" s="136" t="s">
        <v>97</v>
      </c>
      <c r="G29" s="19">
        <v>0</v>
      </c>
      <c r="H29" s="19" t="s">
        <v>97</v>
      </c>
      <c r="I29" s="19">
        <v>0</v>
      </c>
      <c r="J29" s="19" t="s">
        <v>97</v>
      </c>
      <c r="K29" s="19" t="s">
        <v>97</v>
      </c>
    </row>
    <row r="30" spans="1:11" s="16" customFormat="1" ht="15" customHeight="1" x14ac:dyDescent="0.25">
      <c r="A30" s="17" t="s">
        <v>51</v>
      </c>
      <c r="B30" s="118">
        <v>2</v>
      </c>
      <c r="C30" s="103">
        <v>5</v>
      </c>
      <c r="D30" s="103">
        <v>0</v>
      </c>
      <c r="E30" s="103">
        <v>2</v>
      </c>
      <c r="F30" s="136">
        <v>4</v>
      </c>
      <c r="G30" s="19">
        <v>4.3552434814255259</v>
      </c>
      <c r="H30" s="19">
        <v>10.861897354703013</v>
      </c>
      <c r="I30" s="19">
        <v>0</v>
      </c>
      <c r="J30" s="19">
        <v>4.3501597159118379</v>
      </c>
      <c r="K30" s="19">
        <v>8.7911729964297756</v>
      </c>
    </row>
    <row r="31" spans="1:11" s="16" customFormat="1" ht="15" customHeight="1" x14ac:dyDescent="0.25">
      <c r="A31" s="17" t="s">
        <v>52</v>
      </c>
      <c r="B31" s="118">
        <v>7</v>
      </c>
      <c r="C31" s="103">
        <v>13</v>
      </c>
      <c r="D31" s="103">
        <v>8</v>
      </c>
      <c r="E31" s="103">
        <v>6</v>
      </c>
      <c r="F31" s="136">
        <v>11</v>
      </c>
      <c r="G31" s="19">
        <v>5.0752697221207228</v>
      </c>
      <c r="H31" s="19">
        <v>9.3483138266442438</v>
      </c>
      <c r="I31" s="19">
        <v>5.6871550350213376</v>
      </c>
      <c r="J31" s="19">
        <v>4.2240213116061325</v>
      </c>
      <c r="K31" s="19">
        <v>7.6735342081705742</v>
      </c>
    </row>
    <row r="32" spans="1:11" s="16" customFormat="1" ht="15" customHeight="1" x14ac:dyDescent="0.25">
      <c r="A32" s="17" t="s">
        <v>53</v>
      </c>
      <c r="B32" s="118">
        <v>0</v>
      </c>
      <c r="C32" s="103">
        <v>0</v>
      </c>
      <c r="D32" s="103">
        <v>0</v>
      </c>
      <c r="E32" s="103">
        <v>0</v>
      </c>
      <c r="F32" s="136">
        <v>0</v>
      </c>
      <c r="G32" s="19">
        <v>0</v>
      </c>
      <c r="H32" s="19">
        <v>0</v>
      </c>
      <c r="I32" s="19">
        <v>0</v>
      </c>
      <c r="J32" s="19">
        <v>0</v>
      </c>
      <c r="K32" s="19">
        <v>0</v>
      </c>
    </row>
    <row r="33" spans="1:11" s="16" customFormat="1" ht="15" customHeight="1" x14ac:dyDescent="0.25">
      <c r="A33" s="17" t="s">
        <v>54</v>
      </c>
      <c r="B33" s="118">
        <v>0</v>
      </c>
      <c r="C33" s="103">
        <v>0</v>
      </c>
      <c r="D33" s="103">
        <v>0</v>
      </c>
      <c r="E33" s="103">
        <v>0</v>
      </c>
      <c r="F33" s="136">
        <v>0</v>
      </c>
      <c r="G33" s="19">
        <v>0</v>
      </c>
      <c r="H33" s="19">
        <v>0</v>
      </c>
      <c r="I33" s="19">
        <v>0</v>
      </c>
      <c r="J33" s="19">
        <v>0</v>
      </c>
      <c r="K33" s="19">
        <v>0</v>
      </c>
    </row>
    <row r="34" spans="1:11" s="16" customFormat="1" ht="15" customHeight="1" x14ac:dyDescent="0.25">
      <c r="A34" s="17" t="s">
        <v>55</v>
      </c>
      <c r="B34" s="118">
        <v>26</v>
      </c>
      <c r="C34" s="103">
        <v>26</v>
      </c>
      <c r="D34" s="103">
        <v>19</v>
      </c>
      <c r="E34" s="103">
        <v>17</v>
      </c>
      <c r="F34" s="136">
        <v>21</v>
      </c>
      <c r="G34" s="19">
        <v>11.533567877568913</v>
      </c>
      <c r="H34" s="19">
        <v>11.497753110181238</v>
      </c>
      <c r="I34" s="19">
        <v>8.3797730805429822</v>
      </c>
      <c r="J34" s="19">
        <v>7.5313656521759107</v>
      </c>
      <c r="K34" s="19">
        <v>9.2869458061044838</v>
      </c>
    </row>
    <row r="35" spans="1:11" s="16" customFormat="1" ht="15" customHeight="1" x14ac:dyDescent="0.25">
      <c r="A35" s="17" t="s">
        <v>56</v>
      </c>
      <c r="B35" s="118">
        <v>4</v>
      </c>
      <c r="C35" s="103">
        <v>11</v>
      </c>
      <c r="D35" s="103">
        <v>10</v>
      </c>
      <c r="E35" s="103">
        <v>6</v>
      </c>
      <c r="F35" s="136">
        <v>9</v>
      </c>
      <c r="G35" s="19">
        <v>5.7065600098649734</v>
      </c>
      <c r="H35" s="19">
        <v>15.797030986633915</v>
      </c>
      <c r="I35" s="19">
        <v>14.426975338463949</v>
      </c>
      <c r="J35" s="19">
        <v>8.6880578478451689</v>
      </c>
      <c r="K35" s="19">
        <v>13.112348880696928</v>
      </c>
    </row>
    <row r="36" spans="1:11" s="16" customFormat="1" ht="15" customHeight="1" x14ac:dyDescent="0.25">
      <c r="A36" s="17" t="s">
        <v>57</v>
      </c>
      <c r="B36" s="118">
        <v>1</v>
      </c>
      <c r="C36" s="103">
        <v>3</v>
      </c>
      <c r="D36" s="103">
        <v>7</v>
      </c>
      <c r="E36" s="103">
        <v>2</v>
      </c>
      <c r="F36" s="136">
        <v>1</v>
      </c>
      <c r="G36" s="19">
        <v>1.9836685600240005</v>
      </c>
      <c r="H36" s="19">
        <v>5.9181655042764811</v>
      </c>
      <c r="I36" s="19">
        <v>13.755262180967575</v>
      </c>
      <c r="J36" s="19">
        <v>3.9287716961466645</v>
      </c>
      <c r="K36" s="19">
        <v>1.9738235530587707</v>
      </c>
    </row>
    <row r="37" spans="1:11" s="16" customFormat="1" ht="15" customHeight="1" x14ac:dyDescent="0.25">
      <c r="A37" s="17" t="s">
        <v>58</v>
      </c>
      <c r="B37" s="118">
        <v>303</v>
      </c>
      <c r="C37" s="103">
        <v>286</v>
      </c>
      <c r="D37" s="103">
        <v>342</v>
      </c>
      <c r="E37" s="103">
        <v>343</v>
      </c>
      <c r="F37" s="136">
        <v>320</v>
      </c>
      <c r="G37" s="19">
        <v>19.094481594171135</v>
      </c>
      <c r="H37" s="19">
        <v>17.987063029435337</v>
      </c>
      <c r="I37" s="19">
        <v>21.518046765215743</v>
      </c>
      <c r="J37" s="19">
        <v>21.629606967224042</v>
      </c>
      <c r="K37" s="19">
        <v>20.320912406152747</v>
      </c>
    </row>
    <row r="38" spans="1:11" s="16" customFormat="1" ht="15" customHeight="1" x14ac:dyDescent="0.25">
      <c r="A38" s="17" t="s">
        <v>59</v>
      </c>
      <c r="B38" s="118">
        <v>10</v>
      </c>
      <c r="C38" s="103">
        <v>10</v>
      </c>
      <c r="D38" s="103">
        <v>9</v>
      </c>
      <c r="E38" s="103">
        <v>7</v>
      </c>
      <c r="F38" s="136">
        <v>10</v>
      </c>
      <c r="G38" s="19">
        <v>5.2306070174229546</v>
      </c>
      <c r="H38" s="19">
        <v>5.1337362171972361</v>
      </c>
      <c r="I38" s="19">
        <v>4.5499976489813641</v>
      </c>
      <c r="J38" s="19">
        <v>3.5062360221644333</v>
      </c>
      <c r="K38" s="19">
        <v>4.9600253192799695</v>
      </c>
    </row>
    <row r="39" spans="1:11" s="16" customFormat="1" ht="15" customHeight="1" x14ac:dyDescent="0.25">
      <c r="A39" s="17" t="s">
        <v>60</v>
      </c>
      <c r="B39" s="118">
        <v>0</v>
      </c>
      <c r="C39" s="103" t="s">
        <v>97</v>
      </c>
      <c r="D39" s="103">
        <v>0</v>
      </c>
      <c r="E39" s="103">
        <v>0</v>
      </c>
      <c r="F39" s="136">
        <v>0</v>
      </c>
      <c r="G39" s="19">
        <v>0</v>
      </c>
      <c r="H39" s="19" t="s">
        <v>97</v>
      </c>
      <c r="I39" s="19">
        <v>0</v>
      </c>
      <c r="J39" s="19">
        <v>0</v>
      </c>
      <c r="K39" s="19">
        <v>0</v>
      </c>
    </row>
    <row r="40" spans="1:11" s="16" customFormat="1" ht="15" customHeight="1" x14ac:dyDescent="0.25">
      <c r="A40" s="17" t="s">
        <v>61</v>
      </c>
      <c r="B40" s="118">
        <v>260</v>
      </c>
      <c r="C40" s="103">
        <v>312</v>
      </c>
      <c r="D40" s="103">
        <v>348</v>
      </c>
      <c r="E40" s="103">
        <v>458</v>
      </c>
      <c r="F40" s="136">
        <v>413</v>
      </c>
      <c r="G40" s="19">
        <v>22.086131023273946</v>
      </c>
      <c r="H40" s="19">
        <v>26.263570017233562</v>
      </c>
      <c r="I40" s="19">
        <v>29.088667853830923</v>
      </c>
      <c r="J40" s="19">
        <v>37.966046572895557</v>
      </c>
      <c r="K40" s="19">
        <v>34.095788294647129</v>
      </c>
    </row>
    <row r="41" spans="1:11" s="16" customFormat="1" ht="15" customHeight="1" x14ac:dyDescent="0.25">
      <c r="A41" s="17" t="s">
        <v>62</v>
      </c>
      <c r="B41" s="118">
        <v>131</v>
      </c>
      <c r="C41" s="103">
        <v>162</v>
      </c>
      <c r="D41" s="103">
        <v>173</v>
      </c>
      <c r="E41" s="103">
        <v>179</v>
      </c>
      <c r="F41" s="136">
        <v>159</v>
      </c>
      <c r="G41" s="19">
        <v>17.31571757131303</v>
      </c>
      <c r="H41" s="19">
        <v>21.15270550373868</v>
      </c>
      <c r="I41" s="19">
        <v>22.340899871549908</v>
      </c>
      <c r="J41" s="19">
        <v>22.898199603566088</v>
      </c>
      <c r="K41" s="19">
        <v>20.32512659977321</v>
      </c>
    </row>
    <row r="42" spans="1:11" s="16" customFormat="1" ht="15" customHeight="1" x14ac:dyDescent="0.25">
      <c r="A42" s="17" t="s">
        <v>63</v>
      </c>
      <c r="B42" s="118">
        <v>2</v>
      </c>
      <c r="C42" s="103">
        <v>1</v>
      </c>
      <c r="D42" s="103">
        <v>2</v>
      </c>
      <c r="E42" s="103">
        <v>2</v>
      </c>
      <c r="F42" s="136">
        <v>2</v>
      </c>
      <c r="G42" s="19">
        <v>6.5599596443169048</v>
      </c>
      <c r="H42" s="19">
        <v>3.2174830651586808</v>
      </c>
      <c r="I42" s="19">
        <v>6.3041493573567502</v>
      </c>
      <c r="J42" s="19">
        <v>6.2300486002629691</v>
      </c>
      <c r="K42" s="19">
        <v>6.1456158524344193</v>
      </c>
    </row>
    <row r="43" spans="1:11" s="16" customFormat="1" ht="15" customHeight="1" x14ac:dyDescent="0.25">
      <c r="A43" s="17" t="s">
        <v>64</v>
      </c>
      <c r="B43" s="118">
        <v>183</v>
      </c>
      <c r="C43" s="103">
        <v>184</v>
      </c>
      <c r="D43" s="103">
        <v>259</v>
      </c>
      <c r="E43" s="103">
        <v>231</v>
      </c>
      <c r="F43" s="136">
        <v>281</v>
      </c>
      <c r="G43" s="19">
        <v>17.112484097563843</v>
      </c>
      <c r="H43" s="19">
        <v>17.10456845968816</v>
      </c>
      <c r="I43" s="19">
        <v>23.913510244071499</v>
      </c>
      <c r="J43" s="19">
        <v>21.259309428608468</v>
      </c>
      <c r="K43" s="19">
        <v>25.869161581951559</v>
      </c>
    </row>
    <row r="44" spans="1:11" s="16" customFormat="1" ht="15" customHeight="1" x14ac:dyDescent="0.25">
      <c r="A44" s="17" t="s">
        <v>65</v>
      </c>
      <c r="B44" s="118">
        <v>529</v>
      </c>
      <c r="C44" s="103">
        <v>500</v>
      </c>
      <c r="D44" s="103">
        <v>550</v>
      </c>
      <c r="E44" s="103">
        <v>502</v>
      </c>
      <c r="F44" s="136">
        <v>566</v>
      </c>
      <c r="G44" s="19">
        <v>32.036787543725573</v>
      </c>
      <c r="H44" s="19">
        <v>30.101946274286295</v>
      </c>
      <c r="I44" s="19">
        <v>33.10371895025451</v>
      </c>
      <c r="J44" s="19">
        <v>30.139765535801814</v>
      </c>
      <c r="K44" s="19">
        <v>34.137958640793919</v>
      </c>
    </row>
    <row r="45" spans="1:11" s="16" customFormat="1" ht="15" customHeight="1" x14ac:dyDescent="0.25">
      <c r="A45" s="17" t="s">
        <v>66</v>
      </c>
      <c r="B45" s="118">
        <v>835</v>
      </c>
      <c r="C45" s="103">
        <v>786</v>
      </c>
      <c r="D45" s="103">
        <v>888</v>
      </c>
      <c r="E45" s="103">
        <v>675</v>
      </c>
      <c r="F45" s="136">
        <v>747</v>
      </c>
      <c r="G45" s="19">
        <v>189.3536351757206</v>
      </c>
      <c r="H45" s="19">
        <v>177.61331804768523</v>
      </c>
      <c r="I45" s="19">
        <v>200.82189831055607</v>
      </c>
      <c r="J45" s="19">
        <v>152.9748660572418</v>
      </c>
      <c r="K45" s="19">
        <v>172.37028793775926</v>
      </c>
    </row>
    <row r="46" spans="1:11" s="16" customFormat="1" ht="15" customHeight="1" x14ac:dyDescent="0.25">
      <c r="A46" s="17" t="s">
        <v>67</v>
      </c>
      <c r="B46" s="118">
        <v>165</v>
      </c>
      <c r="C46" s="103">
        <v>156</v>
      </c>
      <c r="D46" s="103">
        <v>98</v>
      </c>
      <c r="E46" s="103">
        <v>85</v>
      </c>
      <c r="F46" s="136">
        <v>100</v>
      </c>
      <c r="G46" s="19">
        <v>43.959414532530424</v>
      </c>
      <c r="H46" s="19">
        <v>41.036857675993581</v>
      </c>
      <c r="I46" s="19">
        <v>25.389600186543717</v>
      </c>
      <c r="J46" s="19">
        <v>21.754638975580065</v>
      </c>
      <c r="K46" s="19">
        <v>25.391802188529571</v>
      </c>
    </row>
    <row r="47" spans="1:11" s="16" customFormat="1" ht="15" customHeight="1" x14ac:dyDescent="0.25">
      <c r="A47" s="17" t="s">
        <v>68</v>
      </c>
      <c r="B47" s="118">
        <v>9</v>
      </c>
      <c r="C47" s="103">
        <v>10</v>
      </c>
      <c r="D47" s="103">
        <v>6</v>
      </c>
      <c r="E47" s="103">
        <v>6</v>
      </c>
      <c r="F47" s="136">
        <v>5</v>
      </c>
      <c r="G47" s="19">
        <v>6.2201849354882199</v>
      </c>
      <c r="H47" s="19">
        <v>6.8823108911490314</v>
      </c>
      <c r="I47" s="19">
        <v>4.1329554615681037</v>
      </c>
      <c r="J47" s="19">
        <v>4.1285296152320505</v>
      </c>
      <c r="K47" s="19">
        <v>3.4948185051108416</v>
      </c>
    </row>
    <row r="48" spans="1:11" s="16" customFormat="1" ht="15" customHeight="1" x14ac:dyDescent="0.25">
      <c r="A48" s="17" t="s">
        <v>69</v>
      </c>
      <c r="B48" s="118">
        <v>59</v>
      </c>
      <c r="C48" s="103">
        <v>71</v>
      </c>
      <c r="D48" s="103">
        <v>86</v>
      </c>
      <c r="E48" s="103">
        <v>96</v>
      </c>
      <c r="F48" s="136">
        <v>67</v>
      </c>
      <c r="G48" s="19">
        <v>15.597928544795044</v>
      </c>
      <c r="H48" s="19">
        <v>18.737394744974718</v>
      </c>
      <c r="I48" s="19">
        <v>22.706465179195249</v>
      </c>
      <c r="J48" s="19">
        <v>25.444522310445617</v>
      </c>
      <c r="K48" s="19">
        <v>17.920877620152741</v>
      </c>
    </row>
    <row r="49" spans="1:11" s="16" customFormat="1" ht="15" customHeight="1" x14ac:dyDescent="0.25">
      <c r="A49" s="17" t="s">
        <v>70</v>
      </c>
      <c r="B49" s="118">
        <v>30</v>
      </c>
      <c r="C49" s="103">
        <v>35</v>
      </c>
      <c r="D49" s="103">
        <v>38</v>
      </c>
      <c r="E49" s="103">
        <v>41</v>
      </c>
      <c r="F49" s="136">
        <v>26</v>
      </c>
      <c r="G49" s="19">
        <v>13.310663661052343</v>
      </c>
      <c r="H49" s="19">
        <v>15.450474332825477</v>
      </c>
      <c r="I49" s="19">
        <v>16.734472883423322</v>
      </c>
      <c r="J49" s="19">
        <v>18.067203914515666</v>
      </c>
      <c r="K49" s="19">
        <v>11.600495060691784</v>
      </c>
    </row>
    <row r="50" spans="1:11" s="16" customFormat="1" ht="15" customHeight="1" x14ac:dyDescent="0.25">
      <c r="A50" s="17" t="s">
        <v>71</v>
      </c>
      <c r="B50" s="118">
        <v>177</v>
      </c>
      <c r="C50" s="103">
        <v>192</v>
      </c>
      <c r="D50" s="103">
        <v>170</v>
      </c>
      <c r="E50" s="103">
        <v>177</v>
      </c>
      <c r="F50" s="136">
        <v>187</v>
      </c>
      <c r="G50" s="19">
        <v>18.117463672204956</v>
      </c>
      <c r="H50" s="19">
        <v>19.584536717078443</v>
      </c>
      <c r="I50" s="19">
        <v>17.344937186851325</v>
      </c>
      <c r="J50" s="19">
        <v>18.089385292596237</v>
      </c>
      <c r="K50" s="19">
        <v>19.307441450221454</v>
      </c>
    </row>
    <row r="51" spans="1:11" s="16" customFormat="1" ht="15" customHeight="1" x14ac:dyDescent="0.25">
      <c r="A51" s="17" t="s">
        <v>72</v>
      </c>
      <c r="B51" s="118">
        <v>26</v>
      </c>
      <c r="C51" s="103">
        <v>20</v>
      </c>
      <c r="D51" s="103">
        <v>14</v>
      </c>
      <c r="E51" s="103">
        <v>15</v>
      </c>
      <c r="F51" s="136">
        <v>29</v>
      </c>
      <c r="G51" s="19">
        <v>18.837045141918324</v>
      </c>
      <c r="H51" s="19">
        <v>14.556598751054551</v>
      </c>
      <c r="I51" s="19">
        <v>10.242866148076637</v>
      </c>
      <c r="J51" s="19">
        <v>10.97512945212879</v>
      </c>
      <c r="K51" s="19">
        <v>21.613745686587016</v>
      </c>
    </row>
    <row r="52" spans="1:11" s="16" customFormat="1" ht="15" customHeight="1" x14ac:dyDescent="0.25">
      <c r="A52" s="17" t="s">
        <v>73</v>
      </c>
      <c r="B52" s="118">
        <v>8</v>
      </c>
      <c r="C52" s="103">
        <v>5</v>
      </c>
      <c r="D52" s="103">
        <v>5</v>
      </c>
      <c r="E52" s="103">
        <v>3</v>
      </c>
      <c r="F52" s="136">
        <v>13</v>
      </c>
      <c r="G52" s="19">
        <v>8.9830098357120729</v>
      </c>
      <c r="H52" s="19">
        <v>5.6035475980071983</v>
      </c>
      <c r="I52" s="19">
        <v>5.6095887426912965</v>
      </c>
      <c r="J52" s="19">
        <v>3.3567416132509282</v>
      </c>
      <c r="K52" s="19">
        <v>14.526801079656602</v>
      </c>
    </row>
    <row r="53" spans="1:11" s="16" customFormat="1" ht="15" customHeight="1" x14ac:dyDescent="0.25">
      <c r="A53" s="17" t="s">
        <v>74</v>
      </c>
      <c r="B53" s="118">
        <v>0</v>
      </c>
      <c r="C53" s="103">
        <v>0</v>
      </c>
      <c r="D53" s="103">
        <v>0</v>
      </c>
      <c r="E53" s="103">
        <v>0</v>
      </c>
      <c r="F53" s="136">
        <v>0</v>
      </c>
      <c r="G53" s="19">
        <v>0</v>
      </c>
      <c r="H53" s="19">
        <v>0</v>
      </c>
      <c r="I53" s="19">
        <v>0</v>
      </c>
      <c r="J53" s="19">
        <v>0</v>
      </c>
      <c r="K53" s="19">
        <v>0</v>
      </c>
    </row>
    <row r="54" spans="1:11" s="16" customFormat="1" ht="15" customHeight="1" x14ac:dyDescent="0.25">
      <c r="A54" s="17" t="s">
        <v>75</v>
      </c>
      <c r="B54" s="118" t="s">
        <v>97</v>
      </c>
      <c r="C54" s="103">
        <v>0</v>
      </c>
      <c r="D54" s="103" t="s">
        <v>97</v>
      </c>
      <c r="E54" s="103" t="s">
        <v>97</v>
      </c>
      <c r="F54" s="136" t="s">
        <v>97</v>
      </c>
      <c r="G54" s="19" t="s">
        <v>97</v>
      </c>
      <c r="H54" s="19">
        <v>0</v>
      </c>
      <c r="I54" s="19" t="s">
        <v>97</v>
      </c>
      <c r="J54" s="19" t="s">
        <v>97</v>
      </c>
      <c r="K54" s="19" t="s">
        <v>97</v>
      </c>
    </row>
    <row r="55" spans="1:11" s="16" customFormat="1" ht="15" customHeight="1" x14ac:dyDescent="0.25">
      <c r="A55" s="17" t="s">
        <v>76</v>
      </c>
      <c r="B55" s="118">
        <v>22</v>
      </c>
      <c r="C55" s="103">
        <v>43</v>
      </c>
      <c r="D55" s="103">
        <v>31</v>
      </c>
      <c r="E55" s="103">
        <v>42</v>
      </c>
      <c r="F55" s="136">
        <v>46</v>
      </c>
      <c r="G55" s="19">
        <v>9.884332442524526</v>
      </c>
      <c r="H55" s="19">
        <v>19.177387687169311</v>
      </c>
      <c r="I55" s="19">
        <v>13.751146578299389</v>
      </c>
      <c r="J55" s="19">
        <v>18.567735393962003</v>
      </c>
      <c r="K55" s="19">
        <v>20.375717107235854</v>
      </c>
    </row>
    <row r="56" spans="1:11" s="16" customFormat="1" ht="15" customHeight="1" x14ac:dyDescent="0.25">
      <c r="A56" s="17" t="s">
        <v>77</v>
      </c>
      <c r="B56" s="118">
        <v>44</v>
      </c>
      <c r="C56" s="103">
        <v>41</v>
      </c>
      <c r="D56" s="103">
        <v>56</v>
      </c>
      <c r="E56" s="103">
        <v>40</v>
      </c>
      <c r="F56" s="136">
        <v>40</v>
      </c>
      <c r="G56" s="19">
        <v>17.788842905641804</v>
      </c>
      <c r="H56" s="19">
        <v>16.707478013371162</v>
      </c>
      <c r="I56" s="19">
        <v>23.023941276220622</v>
      </c>
      <c r="J56" s="19">
        <v>16.549626282471735</v>
      </c>
      <c r="K56" s="19">
        <v>16.720745417980673</v>
      </c>
    </row>
    <row r="57" spans="1:11" s="16" customFormat="1" ht="15" customHeight="1" x14ac:dyDescent="0.25">
      <c r="A57" s="17" t="s">
        <v>78</v>
      </c>
      <c r="B57" s="118">
        <v>43</v>
      </c>
      <c r="C57" s="103">
        <v>45</v>
      </c>
      <c r="D57" s="103">
        <v>48</v>
      </c>
      <c r="E57" s="103">
        <v>39</v>
      </c>
      <c r="F57" s="136">
        <v>65</v>
      </c>
      <c r="G57" s="19">
        <v>15.824393889669626</v>
      </c>
      <c r="H57" s="19">
        <v>16.464893917476612</v>
      </c>
      <c r="I57" s="19">
        <v>17.492544220951693</v>
      </c>
      <c r="J57" s="19">
        <v>14.154682275228884</v>
      </c>
      <c r="K57" s="19">
        <v>23.635644667749762</v>
      </c>
    </row>
    <row r="58" spans="1:11" s="16" customFormat="1" ht="15" customHeight="1" x14ac:dyDescent="0.25">
      <c r="A58" s="17" t="s">
        <v>79</v>
      </c>
      <c r="B58" s="118">
        <v>0</v>
      </c>
      <c r="C58" s="103">
        <v>4</v>
      </c>
      <c r="D58" s="103">
        <v>15</v>
      </c>
      <c r="E58" s="103">
        <v>21</v>
      </c>
      <c r="F58" s="136">
        <v>12</v>
      </c>
      <c r="G58" s="19">
        <v>0</v>
      </c>
      <c r="H58" s="19">
        <v>8.0705209916388281</v>
      </c>
      <c r="I58" s="19">
        <v>29.724722046121403</v>
      </c>
      <c r="J58" s="19">
        <v>41.796835836017536</v>
      </c>
      <c r="K58" s="19">
        <v>23.687693455689473</v>
      </c>
    </row>
    <row r="59" spans="1:11" s="16" customFormat="1" ht="15" customHeight="1" x14ac:dyDescent="0.25">
      <c r="A59" s="17" t="s">
        <v>80</v>
      </c>
      <c r="B59" s="118">
        <v>0</v>
      </c>
      <c r="C59" s="103">
        <v>3</v>
      </c>
      <c r="D59" s="103">
        <v>1</v>
      </c>
      <c r="E59" s="103">
        <v>2</v>
      </c>
      <c r="F59" s="136">
        <v>0</v>
      </c>
      <c r="G59" s="19">
        <v>0</v>
      </c>
      <c r="H59" s="19">
        <v>9.3470661719217514</v>
      </c>
      <c r="I59" s="19">
        <v>3.0840426658284086</v>
      </c>
      <c r="J59" s="19">
        <v>6.1438349710763509</v>
      </c>
      <c r="K59" s="19">
        <v>0</v>
      </c>
    </row>
    <row r="60" spans="1:11" s="16" customFormat="1" ht="15" customHeight="1" x14ac:dyDescent="0.25">
      <c r="A60" s="17" t="s">
        <v>81</v>
      </c>
      <c r="B60" s="118" t="s">
        <v>97</v>
      </c>
      <c r="C60" s="103">
        <v>0</v>
      </c>
      <c r="D60" s="103">
        <v>0</v>
      </c>
      <c r="E60" s="103" t="s">
        <v>97</v>
      </c>
      <c r="F60" s="136" t="s">
        <v>97</v>
      </c>
      <c r="G60" s="19" t="s">
        <v>97</v>
      </c>
      <c r="H60" s="19">
        <v>0</v>
      </c>
      <c r="I60" s="19">
        <v>0</v>
      </c>
      <c r="J60" s="19" t="s">
        <v>97</v>
      </c>
      <c r="K60" s="19" t="s">
        <v>97</v>
      </c>
    </row>
    <row r="61" spans="1:11" s="16" customFormat="1" ht="15" customHeight="1" x14ac:dyDescent="0.25">
      <c r="A61" s="17" t="s">
        <v>82</v>
      </c>
      <c r="B61" s="118">
        <v>21</v>
      </c>
      <c r="C61" s="103">
        <v>14</v>
      </c>
      <c r="D61" s="103">
        <v>9</v>
      </c>
      <c r="E61" s="103">
        <v>23</v>
      </c>
      <c r="F61" s="136">
        <v>23</v>
      </c>
      <c r="G61" s="19">
        <v>8.9892041488136876</v>
      </c>
      <c r="H61" s="19">
        <v>5.9626474904503812</v>
      </c>
      <c r="I61" s="19">
        <v>3.8108619933885177</v>
      </c>
      <c r="J61" s="19">
        <v>9.6872517580929429</v>
      </c>
      <c r="K61" s="19">
        <v>9.6548047379942918</v>
      </c>
    </row>
    <row r="62" spans="1:11" s="16" customFormat="1" ht="15" customHeight="1" x14ac:dyDescent="0.25">
      <c r="A62" s="17" t="s">
        <v>83</v>
      </c>
      <c r="B62" s="118">
        <v>2</v>
      </c>
      <c r="C62" s="103">
        <v>1</v>
      </c>
      <c r="D62" s="103">
        <v>1</v>
      </c>
      <c r="E62" s="103">
        <v>2</v>
      </c>
      <c r="F62" s="136">
        <v>0</v>
      </c>
      <c r="G62" s="19">
        <v>6.9854439427624664</v>
      </c>
      <c r="H62" s="19">
        <v>3.4657896717521193</v>
      </c>
      <c r="I62" s="19">
        <v>3.467095789207717</v>
      </c>
      <c r="J62" s="19">
        <v>6.9159228512577071</v>
      </c>
      <c r="K62" s="19">
        <v>0</v>
      </c>
    </row>
    <row r="63" spans="1:11" s="16" customFormat="1" ht="15" customHeight="1" x14ac:dyDescent="0.25">
      <c r="A63" s="17" t="s">
        <v>84</v>
      </c>
      <c r="B63" s="118">
        <v>38</v>
      </c>
      <c r="C63" s="103">
        <v>52</v>
      </c>
      <c r="D63" s="103">
        <v>67</v>
      </c>
      <c r="E63" s="103">
        <v>55</v>
      </c>
      <c r="F63" s="136">
        <v>65</v>
      </c>
      <c r="G63" s="19">
        <v>8.9593028056173729</v>
      </c>
      <c r="H63" s="19">
        <v>12.25956601120537</v>
      </c>
      <c r="I63" s="19">
        <v>15.872392609787799</v>
      </c>
      <c r="J63" s="19">
        <v>13.048382315001881</v>
      </c>
      <c r="K63" s="19">
        <v>15.542984616609035</v>
      </c>
    </row>
    <row r="64" spans="1:11" s="16" customFormat="1" ht="15" customHeight="1" x14ac:dyDescent="0.25">
      <c r="A64" s="17" t="s">
        <v>85</v>
      </c>
      <c r="B64" s="118">
        <v>10</v>
      </c>
      <c r="C64" s="103">
        <v>16</v>
      </c>
      <c r="D64" s="103">
        <v>17</v>
      </c>
      <c r="E64" s="103">
        <v>26</v>
      </c>
      <c r="F64" s="136">
        <v>17</v>
      </c>
      <c r="G64" s="19">
        <v>9.5124637580165352</v>
      </c>
      <c r="H64" s="19">
        <v>15.134729141902543</v>
      </c>
      <c r="I64" s="19">
        <v>16.110367629579404</v>
      </c>
      <c r="J64" s="19">
        <v>24.58736488909739</v>
      </c>
      <c r="K64" s="19">
        <v>16.043034555471458</v>
      </c>
    </row>
    <row r="65" spans="1:12" s="16" customFormat="1" ht="15" customHeight="1" thickBot="1" x14ac:dyDescent="0.3">
      <c r="A65" s="17" t="s">
        <v>86</v>
      </c>
      <c r="B65" s="211">
        <v>3</v>
      </c>
      <c r="C65" s="100">
        <v>3</v>
      </c>
      <c r="D65" s="100">
        <v>5</v>
      </c>
      <c r="E65" s="100">
        <v>5</v>
      </c>
      <c r="F65" s="271">
        <v>12</v>
      </c>
      <c r="G65" s="19">
        <v>7.5998164006023874</v>
      </c>
      <c r="H65" s="19">
        <v>7.5330605621126265</v>
      </c>
      <c r="I65" s="19">
        <v>12.39074112698748</v>
      </c>
      <c r="J65" s="19">
        <v>12.212836209240171</v>
      </c>
      <c r="K65" s="19">
        <v>29.056945639502405</v>
      </c>
    </row>
    <row r="66" spans="1:12" s="22" customFormat="1" ht="24.95" customHeight="1" x14ac:dyDescent="0.25">
      <c r="A66" s="21" t="s">
        <v>87</v>
      </c>
      <c r="B66" s="16"/>
      <c r="C66" s="16"/>
      <c r="D66" s="16"/>
      <c r="E66" s="16"/>
      <c r="F66" s="16"/>
      <c r="G66" s="16"/>
      <c r="H66" s="16"/>
      <c r="I66" s="16"/>
      <c r="J66" s="16"/>
      <c r="K66" s="16"/>
    </row>
    <row r="67" spans="1:12" s="22" customFormat="1" ht="15.95" customHeight="1" x14ac:dyDescent="0.25">
      <c r="A67" s="23" t="s">
        <v>98</v>
      </c>
      <c r="B67" s="16"/>
      <c r="C67" s="16"/>
      <c r="D67" s="16"/>
      <c r="E67" s="16"/>
      <c r="F67" s="16"/>
      <c r="G67" s="16"/>
      <c r="H67" s="16"/>
    </row>
    <row r="68" spans="1:12" s="22" customFormat="1" ht="18" customHeight="1" x14ac:dyDescent="0.25">
      <c r="A68" s="23" t="s">
        <v>88</v>
      </c>
      <c r="B68" s="16"/>
      <c r="C68" s="16"/>
      <c r="D68" s="16"/>
      <c r="E68" s="16"/>
      <c r="F68" s="16"/>
      <c r="G68" s="16"/>
      <c r="H68" s="16"/>
      <c r="I68" s="16"/>
      <c r="J68" s="16"/>
      <c r="K68" s="16"/>
    </row>
    <row r="69" spans="1:12" s="22" customFormat="1" ht="18" customHeight="1" x14ac:dyDescent="0.25">
      <c r="A69" s="23" t="s">
        <v>89</v>
      </c>
      <c r="B69" s="16"/>
      <c r="C69" s="16"/>
      <c r="D69" s="16"/>
      <c r="E69" s="16"/>
      <c r="F69" s="16"/>
      <c r="G69" s="16"/>
      <c r="H69" s="16"/>
      <c r="I69" s="16"/>
      <c r="J69" s="16"/>
      <c r="K69" s="16"/>
    </row>
    <row r="70" spans="1:12" s="22" customFormat="1" ht="18" customHeight="1" x14ac:dyDescent="0.25">
      <c r="A70" s="66" t="s">
        <v>116</v>
      </c>
      <c r="B70" s="24"/>
      <c r="C70" s="24"/>
      <c r="D70" s="24"/>
      <c r="E70" s="24"/>
      <c r="F70" s="24"/>
      <c r="G70" s="24"/>
      <c r="H70" s="24"/>
      <c r="I70" s="24"/>
      <c r="J70" s="24"/>
      <c r="K70" s="24"/>
    </row>
    <row r="71" spans="1:12" s="22" customFormat="1" ht="15.75" x14ac:dyDescent="0.25">
      <c r="A71" s="66" t="s">
        <v>117</v>
      </c>
      <c r="B71" s="16"/>
      <c r="C71" s="16"/>
      <c r="D71" s="16"/>
      <c r="E71" s="16"/>
      <c r="F71" s="16"/>
      <c r="G71" s="16"/>
      <c r="H71" s="16"/>
      <c r="I71" s="16"/>
      <c r="J71" s="16"/>
      <c r="K71" s="16"/>
    </row>
    <row r="72" spans="1:12" ht="15.75" x14ac:dyDescent="0.25">
      <c r="A72" s="65" t="s">
        <v>10</v>
      </c>
      <c r="L72" s="27"/>
    </row>
  </sheetData>
  <sheetProtection algorithmName="SHA-512" hashValue="W6izO6m97oDOIYb0aqmZSTYv3Pe5W1w0D9+GwtOFyEZKev36y6HASxGudAZRwmfGcgvdYMoxm0gLTukPNpMRzA==" saltValue="pTVQgJZRCnBA3U7adA2Dvg==" spinCount="100000" sheet="1" objects="1" scenarios="1"/>
  <hyperlinks>
    <hyperlink ref="A72" location="'Table of Contents'!A1" display="Click here to return to the Table of Contents" xr:uid="{58B6C38F-4933-4DBB-9237-77B787C922A1}"/>
  </hyperlinks>
  <printOptions horizontalCentered="1"/>
  <pageMargins left="0.25" right="0.25" top="0.3" bottom="0.1" header="0.3" footer="0"/>
  <pageSetup scale="68" orientation="portrait" r:id="rId1"/>
  <tableParts count="1">
    <tablePart r:id="rId2"/>
  </tablePart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A7C6F6-FC6D-4002-A647-95D51E258AD3}">
  <sheetPr codeName="Sheet46">
    <pageSetUpPr fitToPage="1"/>
  </sheetPr>
  <dimension ref="A1:O45"/>
  <sheetViews>
    <sheetView zoomScaleNormal="100" workbookViewId="0"/>
  </sheetViews>
  <sheetFormatPr defaultColWidth="9.140625" defaultRowHeight="12.75" x14ac:dyDescent="0.2"/>
  <cols>
    <col min="1" max="1" width="30.7109375" style="25" customWidth="1"/>
    <col min="2" max="11" width="10.7109375" style="25" customWidth="1"/>
    <col min="12" max="13" width="9.140625" style="25"/>
    <col min="14" max="14" width="10.85546875" style="25" customWidth="1"/>
    <col min="15" max="16384" width="9.140625" style="25"/>
  </cols>
  <sheetData>
    <row r="1" spans="1:15" ht="35.1" customHeight="1" thickBot="1" x14ac:dyDescent="0.25">
      <c r="A1" s="113" t="s">
        <v>271</v>
      </c>
      <c r="B1" s="33"/>
      <c r="C1" s="33"/>
      <c r="D1" s="33"/>
      <c r="E1" s="33"/>
      <c r="F1" s="33"/>
      <c r="G1" s="33"/>
      <c r="H1" s="33"/>
      <c r="I1" s="33"/>
      <c r="J1" s="33"/>
      <c r="K1" s="33"/>
      <c r="O1" s="82" t="s">
        <v>11</v>
      </c>
    </row>
    <row r="2" spans="1:15" ht="38.1" customHeight="1" thickBot="1" x14ac:dyDescent="0.35">
      <c r="A2" s="34" t="s">
        <v>119</v>
      </c>
      <c r="B2" s="210" t="s">
        <v>13</v>
      </c>
      <c r="C2" s="96" t="s">
        <v>14</v>
      </c>
      <c r="D2" s="96" t="s">
        <v>15</v>
      </c>
      <c r="E2" s="96" t="s">
        <v>16</v>
      </c>
      <c r="F2" s="275" t="s">
        <v>17</v>
      </c>
      <c r="G2" s="8" t="s">
        <v>18</v>
      </c>
      <c r="H2" s="8" t="s">
        <v>19</v>
      </c>
      <c r="I2" s="8" t="s">
        <v>20</v>
      </c>
      <c r="J2" s="8" t="s">
        <v>21</v>
      </c>
      <c r="K2" s="8" t="s">
        <v>22</v>
      </c>
    </row>
    <row r="3" spans="1:15" s="16" customFormat="1" ht="15.75" customHeight="1" x14ac:dyDescent="0.25">
      <c r="A3" s="36" t="s">
        <v>105</v>
      </c>
      <c r="B3" s="121">
        <v>7024</v>
      </c>
      <c r="C3" s="37">
        <v>7737</v>
      </c>
      <c r="D3" s="37">
        <v>8331</v>
      </c>
      <c r="E3" s="37">
        <v>7632</v>
      </c>
      <c r="F3" s="276">
        <v>8532</v>
      </c>
      <c r="G3" s="38">
        <v>17.899999999999999</v>
      </c>
      <c r="H3" s="38">
        <v>19.600000000000001</v>
      </c>
      <c r="I3" s="38">
        <v>21.1</v>
      </c>
      <c r="J3" s="38">
        <v>19.3</v>
      </c>
      <c r="K3" s="38">
        <v>21.7</v>
      </c>
    </row>
    <row r="4" spans="1:15" s="16" customFormat="1" ht="15.75" customHeight="1" x14ac:dyDescent="0.25">
      <c r="A4" s="39" t="s">
        <v>120</v>
      </c>
      <c r="B4" s="122">
        <v>0</v>
      </c>
      <c r="C4" s="256">
        <v>1</v>
      </c>
      <c r="D4" s="256">
        <v>1</v>
      </c>
      <c r="E4" s="256">
        <v>3</v>
      </c>
      <c r="F4" s="277">
        <v>0</v>
      </c>
      <c r="G4" s="41">
        <v>0</v>
      </c>
      <c r="H4" s="41">
        <v>0.01</v>
      </c>
      <c r="I4" s="41">
        <v>0.01</v>
      </c>
      <c r="J4" s="41">
        <v>0.04</v>
      </c>
      <c r="K4" s="41">
        <v>0</v>
      </c>
    </row>
    <row r="5" spans="1:15" s="16" customFormat="1" ht="15.75" customHeight="1" x14ac:dyDescent="0.25">
      <c r="A5" s="42" t="s">
        <v>121</v>
      </c>
      <c r="B5" s="122">
        <v>176</v>
      </c>
      <c r="C5" s="256">
        <v>194</v>
      </c>
      <c r="D5" s="256">
        <v>203</v>
      </c>
      <c r="E5" s="256">
        <v>168</v>
      </c>
      <c r="F5" s="277">
        <v>181</v>
      </c>
      <c r="G5" s="41">
        <v>6.4</v>
      </c>
      <c r="H5" s="41">
        <v>7.1</v>
      </c>
      <c r="I5" s="41">
        <v>7.4</v>
      </c>
      <c r="J5" s="41">
        <v>6.1</v>
      </c>
      <c r="K5" s="41">
        <v>6.6</v>
      </c>
    </row>
    <row r="6" spans="1:15" s="16" customFormat="1" ht="15.75" customHeight="1" x14ac:dyDescent="0.25">
      <c r="A6" s="42" t="s">
        <v>122</v>
      </c>
      <c r="B6" s="122">
        <v>791</v>
      </c>
      <c r="C6" s="256">
        <v>826</v>
      </c>
      <c r="D6" s="256">
        <v>855</v>
      </c>
      <c r="E6" s="256">
        <v>733</v>
      </c>
      <c r="F6" s="277">
        <v>787</v>
      </c>
      <c r="G6" s="41">
        <v>26.2</v>
      </c>
      <c r="H6" s="41">
        <v>27.7</v>
      </c>
      <c r="I6" s="41">
        <v>29</v>
      </c>
      <c r="J6" s="41">
        <v>25</v>
      </c>
      <c r="K6" s="41">
        <v>27.2</v>
      </c>
    </row>
    <row r="7" spans="1:15" s="16" customFormat="1" ht="15.75" customHeight="1" x14ac:dyDescent="0.25">
      <c r="A7" s="42" t="s">
        <v>123</v>
      </c>
      <c r="B7" s="122">
        <v>1228</v>
      </c>
      <c r="C7" s="256">
        <v>1392</v>
      </c>
      <c r="D7" s="256">
        <v>1525</v>
      </c>
      <c r="E7" s="256">
        <v>1362</v>
      </c>
      <c r="F7" s="277">
        <v>1457</v>
      </c>
      <c r="G7" s="41">
        <v>48.5</v>
      </c>
      <c r="H7" s="41">
        <v>53.7</v>
      </c>
      <c r="I7" s="41">
        <v>57.8</v>
      </c>
      <c r="J7" s="41">
        <v>51</v>
      </c>
      <c r="K7" s="41">
        <v>54.4</v>
      </c>
    </row>
    <row r="8" spans="1:15" s="16" customFormat="1" ht="15.75" customHeight="1" x14ac:dyDescent="0.25">
      <c r="A8" s="42" t="s">
        <v>124</v>
      </c>
      <c r="B8" s="122">
        <v>1155</v>
      </c>
      <c r="C8" s="256">
        <v>1357</v>
      </c>
      <c r="D8" s="256">
        <v>1500</v>
      </c>
      <c r="E8" s="256">
        <v>1428</v>
      </c>
      <c r="F8" s="277">
        <v>1612</v>
      </c>
      <c r="G8" s="41">
        <v>43.5</v>
      </c>
      <c r="H8" s="41">
        <v>52.6</v>
      </c>
      <c r="I8" s="41">
        <v>59.7</v>
      </c>
      <c r="J8" s="41">
        <v>58</v>
      </c>
      <c r="K8" s="41">
        <v>66</v>
      </c>
    </row>
    <row r="9" spans="1:15" s="16" customFormat="1" ht="15.75" customHeight="1" x14ac:dyDescent="0.25">
      <c r="A9" s="42" t="s">
        <v>125</v>
      </c>
      <c r="B9" s="122">
        <v>1691</v>
      </c>
      <c r="C9" s="256">
        <v>1863</v>
      </c>
      <c r="D9" s="256">
        <v>2030</v>
      </c>
      <c r="E9" s="256">
        <v>1915</v>
      </c>
      <c r="F9" s="277">
        <v>2274</v>
      </c>
      <c r="G9" s="41">
        <v>32.700000000000003</v>
      </c>
      <c r="H9" s="41">
        <v>35.799999999999997</v>
      </c>
      <c r="I9" s="41">
        <v>38.799999999999997</v>
      </c>
      <c r="J9" s="41">
        <v>36.700000000000003</v>
      </c>
      <c r="K9" s="41">
        <v>43.9</v>
      </c>
    </row>
    <row r="10" spans="1:15" s="16" customFormat="1" ht="15.75" customHeight="1" x14ac:dyDescent="0.25">
      <c r="A10" s="42" t="s">
        <v>126</v>
      </c>
      <c r="B10" s="122">
        <v>1983</v>
      </c>
      <c r="C10" s="256">
        <v>2104</v>
      </c>
      <c r="D10" s="256">
        <v>2217</v>
      </c>
      <c r="E10" s="256">
        <v>2023</v>
      </c>
      <c r="F10" s="277">
        <v>2220</v>
      </c>
      <c r="G10" s="41">
        <v>12.7</v>
      </c>
      <c r="H10" s="41">
        <v>13.3</v>
      </c>
      <c r="I10" s="41">
        <v>13.9</v>
      </c>
      <c r="J10" s="41">
        <v>12.5</v>
      </c>
      <c r="K10" s="41">
        <v>13.7</v>
      </c>
    </row>
    <row r="11" spans="1:15" s="16" customFormat="1" ht="15.75" customHeight="1" thickBot="1" x14ac:dyDescent="0.3">
      <c r="A11" s="42" t="s">
        <v>127</v>
      </c>
      <c r="B11" s="122">
        <v>0</v>
      </c>
      <c r="C11" s="256">
        <v>0</v>
      </c>
      <c r="D11" s="256">
        <v>0</v>
      </c>
      <c r="E11" s="256">
        <v>0</v>
      </c>
      <c r="F11" s="277">
        <v>1</v>
      </c>
      <c r="G11" s="56" t="s">
        <v>128</v>
      </c>
      <c r="H11" s="56" t="s">
        <v>128</v>
      </c>
      <c r="I11" s="56" t="s">
        <v>128</v>
      </c>
      <c r="J11" s="56" t="s">
        <v>128</v>
      </c>
      <c r="K11" s="56" t="s">
        <v>128</v>
      </c>
    </row>
    <row r="12" spans="1:15" s="16" customFormat="1" ht="15.75" customHeight="1" x14ac:dyDescent="0.25">
      <c r="A12" s="44" t="s">
        <v>129</v>
      </c>
      <c r="B12" s="123">
        <v>930</v>
      </c>
      <c r="C12" s="45">
        <v>1233</v>
      </c>
      <c r="D12" s="45">
        <v>1442</v>
      </c>
      <c r="E12" s="45">
        <v>1336</v>
      </c>
      <c r="F12" s="278">
        <v>1696</v>
      </c>
      <c r="G12" s="46">
        <v>4.7</v>
      </c>
      <c r="H12" s="46">
        <v>6.2</v>
      </c>
      <c r="I12" s="46">
        <v>7.3</v>
      </c>
      <c r="J12" s="46">
        <v>6.7</v>
      </c>
      <c r="K12" s="46">
        <v>8.6</v>
      </c>
    </row>
    <row r="13" spans="1:15" s="16" customFormat="1" ht="15.75" customHeight="1" x14ac:dyDescent="0.25">
      <c r="A13" s="39" t="s">
        <v>130</v>
      </c>
      <c r="B13" s="122">
        <v>0</v>
      </c>
      <c r="C13" s="256">
        <v>0</v>
      </c>
      <c r="D13" s="256">
        <v>1</v>
      </c>
      <c r="E13" s="256">
        <v>2</v>
      </c>
      <c r="F13" s="277">
        <v>0</v>
      </c>
      <c r="G13" s="41">
        <v>0</v>
      </c>
      <c r="H13" s="41">
        <v>0</v>
      </c>
      <c r="I13" s="41">
        <v>0.03</v>
      </c>
      <c r="J13" s="41">
        <v>0.1</v>
      </c>
      <c r="K13" s="41">
        <v>0</v>
      </c>
    </row>
    <row r="14" spans="1:15" s="16" customFormat="1" ht="15.75" customHeight="1" x14ac:dyDescent="0.25">
      <c r="A14" s="42" t="s">
        <v>131</v>
      </c>
      <c r="B14" s="122">
        <v>70</v>
      </c>
      <c r="C14" s="256">
        <v>83</v>
      </c>
      <c r="D14" s="256">
        <v>80</v>
      </c>
      <c r="E14" s="256">
        <v>74</v>
      </c>
      <c r="F14" s="277">
        <v>83</v>
      </c>
      <c r="G14" s="41">
        <v>5.2</v>
      </c>
      <c r="H14" s="41">
        <v>6.2</v>
      </c>
      <c r="I14" s="41">
        <v>6</v>
      </c>
      <c r="J14" s="41">
        <v>5.6</v>
      </c>
      <c r="K14" s="41">
        <v>6.3</v>
      </c>
    </row>
    <row r="15" spans="1:15" s="16" customFormat="1" ht="15.75" customHeight="1" x14ac:dyDescent="0.25">
      <c r="A15" s="42" t="s">
        <v>132</v>
      </c>
      <c r="B15" s="122">
        <v>167</v>
      </c>
      <c r="C15" s="256">
        <v>213</v>
      </c>
      <c r="D15" s="256">
        <v>262</v>
      </c>
      <c r="E15" s="256">
        <v>218</v>
      </c>
      <c r="F15" s="277">
        <v>268</v>
      </c>
      <c r="G15" s="41">
        <v>11.6</v>
      </c>
      <c r="H15" s="41">
        <v>14.9</v>
      </c>
      <c r="I15" s="41">
        <v>18.5</v>
      </c>
      <c r="J15" s="41">
        <v>15.5</v>
      </c>
      <c r="K15" s="41">
        <v>19.399999999999999</v>
      </c>
    </row>
    <row r="16" spans="1:15" s="16" customFormat="1" ht="15.75" customHeight="1" x14ac:dyDescent="0.25">
      <c r="A16" s="42" t="s">
        <v>133</v>
      </c>
      <c r="B16" s="122">
        <v>201</v>
      </c>
      <c r="C16" s="256">
        <v>264</v>
      </c>
      <c r="D16" s="256">
        <v>313</v>
      </c>
      <c r="E16" s="256">
        <v>306</v>
      </c>
      <c r="F16" s="277">
        <v>366</v>
      </c>
      <c r="G16" s="41">
        <v>16.600000000000001</v>
      </c>
      <c r="H16" s="41">
        <v>21.3</v>
      </c>
      <c r="I16" s="41">
        <v>24.8</v>
      </c>
      <c r="J16" s="41">
        <v>23.9</v>
      </c>
      <c r="K16" s="41">
        <v>28.5</v>
      </c>
    </row>
    <row r="17" spans="1:11" s="16" customFormat="1" ht="15.75" customHeight="1" x14ac:dyDescent="0.25">
      <c r="A17" s="42" t="s">
        <v>134</v>
      </c>
      <c r="B17" s="122">
        <v>163</v>
      </c>
      <c r="C17" s="256">
        <v>245</v>
      </c>
      <c r="D17" s="256">
        <v>301</v>
      </c>
      <c r="E17" s="256">
        <v>271</v>
      </c>
      <c r="F17" s="277">
        <v>353</v>
      </c>
      <c r="G17" s="41">
        <v>12.7</v>
      </c>
      <c r="H17" s="41">
        <v>19.7</v>
      </c>
      <c r="I17" s="41">
        <v>24.8</v>
      </c>
      <c r="J17" s="41">
        <v>22.9</v>
      </c>
      <c r="K17" s="41">
        <v>30</v>
      </c>
    </row>
    <row r="18" spans="1:11" s="16" customFormat="1" ht="15.75" customHeight="1" x14ac:dyDescent="0.25">
      <c r="A18" s="42" t="s">
        <v>135</v>
      </c>
      <c r="B18" s="122">
        <v>198</v>
      </c>
      <c r="C18" s="256">
        <v>267</v>
      </c>
      <c r="D18" s="256">
        <v>310</v>
      </c>
      <c r="E18" s="256">
        <v>311</v>
      </c>
      <c r="F18" s="277">
        <v>434</v>
      </c>
      <c r="G18" s="41">
        <v>7.8</v>
      </c>
      <c r="H18" s="41">
        <v>10.4</v>
      </c>
      <c r="I18" s="41">
        <v>12.1</v>
      </c>
      <c r="J18" s="41">
        <v>12.1</v>
      </c>
      <c r="K18" s="41">
        <v>17.100000000000001</v>
      </c>
    </row>
    <row r="19" spans="1:11" s="16" customFormat="1" ht="15.75" customHeight="1" x14ac:dyDescent="0.25">
      <c r="A19" s="42" t="s">
        <v>136</v>
      </c>
      <c r="B19" s="122">
        <v>131</v>
      </c>
      <c r="C19" s="256">
        <v>161</v>
      </c>
      <c r="D19" s="256">
        <v>175</v>
      </c>
      <c r="E19" s="256">
        <v>154</v>
      </c>
      <c r="F19" s="277">
        <v>191</v>
      </c>
      <c r="G19" s="41">
        <v>1.6</v>
      </c>
      <c r="H19" s="41">
        <v>1.9</v>
      </c>
      <c r="I19" s="41">
        <v>2.1</v>
      </c>
      <c r="J19" s="41">
        <v>1.8</v>
      </c>
      <c r="K19" s="41">
        <v>2.2999999999999998</v>
      </c>
    </row>
    <row r="20" spans="1:11" s="16" customFormat="1" ht="15.75" customHeight="1" thickBot="1" x14ac:dyDescent="0.3">
      <c r="A20" s="42" t="s">
        <v>137</v>
      </c>
      <c r="B20" s="122">
        <v>0</v>
      </c>
      <c r="C20" s="256">
        <v>0</v>
      </c>
      <c r="D20" s="256">
        <v>0</v>
      </c>
      <c r="E20" s="256">
        <v>0</v>
      </c>
      <c r="F20" s="277">
        <v>1</v>
      </c>
      <c r="G20" s="56" t="s">
        <v>128</v>
      </c>
      <c r="H20" s="56" t="s">
        <v>128</v>
      </c>
      <c r="I20" s="56" t="s">
        <v>128</v>
      </c>
      <c r="J20" s="56" t="s">
        <v>128</v>
      </c>
      <c r="K20" s="56" t="s">
        <v>128</v>
      </c>
    </row>
    <row r="21" spans="1:11" s="16" customFormat="1" ht="15.75" customHeight="1" x14ac:dyDescent="0.25">
      <c r="A21" s="44" t="s">
        <v>138</v>
      </c>
      <c r="B21" s="123">
        <v>6088</v>
      </c>
      <c r="C21" s="45">
        <v>6498</v>
      </c>
      <c r="D21" s="45">
        <v>6880</v>
      </c>
      <c r="E21" s="45">
        <v>6280</v>
      </c>
      <c r="F21" s="278">
        <v>6817</v>
      </c>
      <c r="G21" s="46">
        <v>31</v>
      </c>
      <c r="H21" s="46">
        <v>33</v>
      </c>
      <c r="I21" s="46">
        <v>34.9</v>
      </c>
      <c r="J21" s="46">
        <v>31.8</v>
      </c>
      <c r="K21" s="46">
        <v>34.700000000000003</v>
      </c>
    </row>
    <row r="22" spans="1:11" s="16" customFormat="1" ht="15.75" customHeight="1" x14ac:dyDescent="0.25">
      <c r="A22" s="39" t="s">
        <v>139</v>
      </c>
      <c r="B22" s="122">
        <v>0</v>
      </c>
      <c r="C22" s="256">
        <v>1</v>
      </c>
      <c r="D22" s="256">
        <v>0</v>
      </c>
      <c r="E22" s="256">
        <v>1</v>
      </c>
      <c r="F22" s="277">
        <v>0</v>
      </c>
      <c r="G22" s="41">
        <v>0</v>
      </c>
      <c r="H22" s="41">
        <v>0.03</v>
      </c>
      <c r="I22" s="41">
        <v>0</v>
      </c>
      <c r="J22" s="41">
        <v>0.03</v>
      </c>
      <c r="K22" s="41">
        <v>0</v>
      </c>
    </row>
    <row r="23" spans="1:11" s="16" customFormat="1" ht="15.75" customHeight="1" x14ac:dyDescent="0.25">
      <c r="A23" s="42" t="s">
        <v>140</v>
      </c>
      <c r="B23" s="122">
        <v>105</v>
      </c>
      <c r="C23" s="256">
        <v>111</v>
      </c>
      <c r="D23" s="256">
        <v>123</v>
      </c>
      <c r="E23" s="256">
        <v>94</v>
      </c>
      <c r="F23" s="277">
        <v>98</v>
      </c>
      <c r="G23" s="41">
        <v>7.4</v>
      </c>
      <c r="H23" s="41">
        <v>7.9</v>
      </c>
      <c r="I23" s="41">
        <v>8.6999999999999993</v>
      </c>
      <c r="J23" s="41">
        <v>6.7</v>
      </c>
      <c r="K23" s="41">
        <v>7</v>
      </c>
    </row>
    <row r="24" spans="1:11" s="16" customFormat="1" ht="15.75" customHeight="1" x14ac:dyDescent="0.25">
      <c r="A24" s="42" t="s">
        <v>141</v>
      </c>
      <c r="B24" s="122">
        <v>622</v>
      </c>
      <c r="C24" s="256">
        <v>613</v>
      </c>
      <c r="D24" s="256">
        <v>592</v>
      </c>
      <c r="E24" s="256">
        <v>514</v>
      </c>
      <c r="F24" s="277">
        <v>519</v>
      </c>
      <c r="G24" s="41">
        <v>39.5</v>
      </c>
      <c r="H24" s="41">
        <v>39.299999999999997</v>
      </c>
      <c r="I24" s="41">
        <v>38.5</v>
      </c>
      <c r="J24" s="41">
        <v>33.6</v>
      </c>
      <c r="K24" s="41">
        <v>34.5</v>
      </c>
    </row>
    <row r="25" spans="1:11" s="16" customFormat="1" ht="15.75" customHeight="1" x14ac:dyDescent="0.25">
      <c r="A25" s="42" t="s">
        <v>142</v>
      </c>
      <c r="B25" s="122">
        <v>1026</v>
      </c>
      <c r="C25" s="256">
        <v>1127</v>
      </c>
      <c r="D25" s="256">
        <v>1211</v>
      </c>
      <c r="E25" s="256">
        <v>1055</v>
      </c>
      <c r="F25" s="277">
        <v>1086</v>
      </c>
      <c r="G25" s="41">
        <v>77.8</v>
      </c>
      <c r="H25" s="41">
        <v>83.4</v>
      </c>
      <c r="I25" s="41">
        <v>88</v>
      </c>
      <c r="J25" s="41">
        <v>75.900000000000006</v>
      </c>
      <c r="K25" s="41">
        <v>78</v>
      </c>
    </row>
    <row r="26" spans="1:11" s="16" customFormat="1" ht="15.75" customHeight="1" x14ac:dyDescent="0.25">
      <c r="A26" s="42" t="s">
        <v>143</v>
      </c>
      <c r="B26" s="122">
        <v>992</v>
      </c>
      <c r="C26" s="256">
        <v>1109</v>
      </c>
      <c r="D26" s="256">
        <v>1194</v>
      </c>
      <c r="E26" s="256">
        <v>1153</v>
      </c>
      <c r="F26" s="277">
        <v>1253</v>
      </c>
      <c r="G26" s="41">
        <v>72.400000000000006</v>
      </c>
      <c r="H26" s="41">
        <v>83</v>
      </c>
      <c r="I26" s="41">
        <v>91.8</v>
      </c>
      <c r="J26" s="41">
        <v>90.3</v>
      </c>
      <c r="K26" s="41">
        <v>98.8</v>
      </c>
    </row>
    <row r="27" spans="1:11" s="16" customFormat="1" ht="15.75" customHeight="1" x14ac:dyDescent="0.25">
      <c r="A27" s="42" t="s">
        <v>144</v>
      </c>
      <c r="B27" s="122">
        <v>1491</v>
      </c>
      <c r="C27" s="256">
        <v>1595</v>
      </c>
      <c r="D27" s="256">
        <v>1719</v>
      </c>
      <c r="E27" s="256">
        <v>1596</v>
      </c>
      <c r="F27" s="277">
        <v>1836</v>
      </c>
      <c r="G27" s="41">
        <v>56.9</v>
      </c>
      <c r="H27" s="41">
        <v>60.3</v>
      </c>
      <c r="I27" s="41">
        <v>64.599999999999994</v>
      </c>
      <c r="J27" s="41">
        <v>60</v>
      </c>
      <c r="K27" s="41">
        <v>69.400000000000006</v>
      </c>
    </row>
    <row r="28" spans="1:11" s="16" customFormat="1" ht="15.75" customHeight="1" x14ac:dyDescent="0.25">
      <c r="A28" s="42" t="s">
        <v>145</v>
      </c>
      <c r="B28" s="122">
        <v>1852</v>
      </c>
      <c r="C28" s="256">
        <v>1942</v>
      </c>
      <c r="D28" s="256">
        <v>2041</v>
      </c>
      <c r="E28" s="256">
        <v>1867</v>
      </c>
      <c r="F28" s="277">
        <v>2025</v>
      </c>
      <c r="G28" s="41">
        <v>24.8</v>
      </c>
      <c r="H28" s="41">
        <v>25.7</v>
      </c>
      <c r="I28" s="41">
        <v>26.7</v>
      </c>
      <c r="J28" s="41">
        <v>24.2</v>
      </c>
      <c r="K28" s="41">
        <v>26.2</v>
      </c>
    </row>
    <row r="29" spans="1:11" s="16" customFormat="1" ht="15.75" customHeight="1" thickBot="1" x14ac:dyDescent="0.3">
      <c r="A29" s="42" t="s">
        <v>146</v>
      </c>
      <c r="B29" s="122">
        <v>0</v>
      </c>
      <c r="C29" s="256">
        <v>0</v>
      </c>
      <c r="D29" s="256">
        <v>0</v>
      </c>
      <c r="E29" s="256">
        <v>0</v>
      </c>
      <c r="F29" s="277">
        <v>0</v>
      </c>
      <c r="G29" s="56" t="s">
        <v>128</v>
      </c>
      <c r="H29" s="56" t="s">
        <v>128</v>
      </c>
      <c r="I29" s="56" t="s">
        <v>128</v>
      </c>
      <c r="J29" s="56" t="s">
        <v>128</v>
      </c>
      <c r="K29" s="56" t="s">
        <v>128</v>
      </c>
    </row>
    <row r="30" spans="1:11" s="16" customFormat="1" ht="15.75" customHeight="1" x14ac:dyDescent="0.25">
      <c r="A30" s="44" t="s">
        <v>147</v>
      </c>
      <c r="B30" s="123">
        <v>6</v>
      </c>
      <c r="C30" s="45">
        <v>6</v>
      </c>
      <c r="D30" s="45">
        <v>9</v>
      </c>
      <c r="E30" s="45">
        <v>16</v>
      </c>
      <c r="F30" s="278">
        <v>19</v>
      </c>
      <c r="G30" s="57" t="s">
        <v>128</v>
      </c>
      <c r="H30" s="57" t="s">
        <v>128</v>
      </c>
      <c r="I30" s="57" t="s">
        <v>128</v>
      </c>
      <c r="J30" s="57" t="s">
        <v>128</v>
      </c>
      <c r="K30" s="57" t="s">
        <v>128</v>
      </c>
    </row>
    <row r="31" spans="1:11" s="16" customFormat="1" ht="15.75" customHeight="1" x14ac:dyDescent="0.25">
      <c r="A31" s="39" t="s">
        <v>148</v>
      </c>
      <c r="B31" s="122">
        <v>0</v>
      </c>
      <c r="C31" s="256">
        <v>0</v>
      </c>
      <c r="D31" s="256">
        <v>0</v>
      </c>
      <c r="E31" s="256">
        <v>0</v>
      </c>
      <c r="F31" s="277">
        <v>0</v>
      </c>
      <c r="G31" s="58" t="s">
        <v>128</v>
      </c>
      <c r="H31" s="58" t="s">
        <v>128</v>
      </c>
      <c r="I31" s="58" t="s">
        <v>128</v>
      </c>
      <c r="J31" s="58" t="s">
        <v>128</v>
      </c>
      <c r="K31" s="58" t="s">
        <v>128</v>
      </c>
    </row>
    <row r="32" spans="1:11" s="16" customFormat="1" ht="15.75" customHeight="1" x14ac:dyDescent="0.25">
      <c r="A32" s="42" t="s">
        <v>149</v>
      </c>
      <c r="B32" s="122">
        <v>1</v>
      </c>
      <c r="C32" s="256">
        <v>0</v>
      </c>
      <c r="D32" s="256">
        <v>0</v>
      </c>
      <c r="E32" s="256">
        <v>0</v>
      </c>
      <c r="F32" s="277">
        <v>0</v>
      </c>
      <c r="G32" s="58" t="s">
        <v>128</v>
      </c>
      <c r="H32" s="58" t="s">
        <v>128</v>
      </c>
      <c r="I32" s="58" t="s">
        <v>128</v>
      </c>
      <c r="J32" s="58" t="s">
        <v>128</v>
      </c>
      <c r="K32" s="58" t="s">
        <v>128</v>
      </c>
    </row>
    <row r="33" spans="1:11" s="16" customFormat="1" ht="15.75" customHeight="1" x14ac:dyDescent="0.25">
      <c r="A33" s="42" t="s">
        <v>150</v>
      </c>
      <c r="B33" s="122">
        <v>2</v>
      </c>
      <c r="C33" s="256">
        <v>0</v>
      </c>
      <c r="D33" s="256">
        <v>1</v>
      </c>
      <c r="E33" s="256">
        <v>1</v>
      </c>
      <c r="F33" s="277">
        <v>0</v>
      </c>
      <c r="G33" s="58" t="s">
        <v>128</v>
      </c>
      <c r="H33" s="58" t="s">
        <v>128</v>
      </c>
      <c r="I33" s="58" t="s">
        <v>128</v>
      </c>
      <c r="J33" s="58" t="s">
        <v>128</v>
      </c>
      <c r="K33" s="58" t="s">
        <v>128</v>
      </c>
    </row>
    <row r="34" spans="1:11" s="16" customFormat="1" ht="15.75" customHeight="1" x14ac:dyDescent="0.25">
      <c r="A34" s="42" t="s">
        <v>151</v>
      </c>
      <c r="B34" s="122">
        <v>1</v>
      </c>
      <c r="C34" s="256">
        <v>1</v>
      </c>
      <c r="D34" s="256">
        <v>1</v>
      </c>
      <c r="E34" s="256">
        <v>1</v>
      </c>
      <c r="F34" s="277">
        <v>5</v>
      </c>
      <c r="G34" s="58" t="s">
        <v>128</v>
      </c>
      <c r="H34" s="58" t="s">
        <v>128</v>
      </c>
      <c r="I34" s="58" t="s">
        <v>128</v>
      </c>
      <c r="J34" s="58" t="s">
        <v>128</v>
      </c>
      <c r="K34" s="58" t="s">
        <v>128</v>
      </c>
    </row>
    <row r="35" spans="1:11" s="16" customFormat="1" ht="15.75" customHeight="1" x14ac:dyDescent="0.25">
      <c r="A35" s="42" t="s">
        <v>152</v>
      </c>
      <c r="B35" s="122">
        <v>0</v>
      </c>
      <c r="C35" s="256">
        <v>3</v>
      </c>
      <c r="D35" s="256">
        <v>5</v>
      </c>
      <c r="E35" s="256">
        <v>4</v>
      </c>
      <c r="F35" s="277">
        <v>6</v>
      </c>
      <c r="G35" s="58" t="s">
        <v>128</v>
      </c>
      <c r="H35" s="58" t="s">
        <v>128</v>
      </c>
      <c r="I35" s="58" t="s">
        <v>128</v>
      </c>
      <c r="J35" s="58" t="s">
        <v>128</v>
      </c>
      <c r="K35" s="58" t="s">
        <v>128</v>
      </c>
    </row>
    <row r="36" spans="1:11" s="16" customFormat="1" ht="15.75" customHeight="1" x14ac:dyDescent="0.25">
      <c r="A36" s="42" t="s">
        <v>153</v>
      </c>
      <c r="B36" s="122">
        <v>2</v>
      </c>
      <c r="C36" s="256">
        <v>1</v>
      </c>
      <c r="D36" s="256">
        <v>1</v>
      </c>
      <c r="E36" s="256">
        <v>8</v>
      </c>
      <c r="F36" s="277">
        <v>4</v>
      </c>
      <c r="G36" s="58" t="s">
        <v>128</v>
      </c>
      <c r="H36" s="58" t="s">
        <v>128</v>
      </c>
      <c r="I36" s="58" t="s">
        <v>128</v>
      </c>
      <c r="J36" s="58" t="s">
        <v>128</v>
      </c>
      <c r="K36" s="58" t="s">
        <v>128</v>
      </c>
    </row>
    <row r="37" spans="1:11" s="16" customFormat="1" ht="15.75" customHeight="1" x14ac:dyDescent="0.25">
      <c r="A37" s="42" t="s">
        <v>154</v>
      </c>
      <c r="B37" s="122">
        <v>0</v>
      </c>
      <c r="C37" s="256">
        <v>1</v>
      </c>
      <c r="D37" s="256">
        <v>1</v>
      </c>
      <c r="E37" s="256">
        <v>2</v>
      </c>
      <c r="F37" s="277">
        <v>4</v>
      </c>
      <c r="G37" s="58" t="s">
        <v>128</v>
      </c>
      <c r="H37" s="58" t="s">
        <v>128</v>
      </c>
      <c r="I37" s="58" t="s">
        <v>128</v>
      </c>
      <c r="J37" s="58" t="s">
        <v>128</v>
      </c>
      <c r="K37" s="58" t="s">
        <v>128</v>
      </c>
    </row>
    <row r="38" spans="1:11" s="16" customFormat="1" ht="15.75" customHeight="1" thickBot="1" x14ac:dyDescent="0.3">
      <c r="A38" s="42" t="s">
        <v>155</v>
      </c>
      <c r="B38" s="231">
        <v>0</v>
      </c>
      <c r="C38" s="279">
        <v>0</v>
      </c>
      <c r="D38" s="279">
        <v>0</v>
      </c>
      <c r="E38" s="279">
        <v>0</v>
      </c>
      <c r="F38" s="280">
        <v>0</v>
      </c>
      <c r="G38" s="59" t="s">
        <v>128</v>
      </c>
      <c r="H38" s="59" t="s">
        <v>128</v>
      </c>
      <c r="I38" s="59" t="s">
        <v>128</v>
      </c>
      <c r="J38" s="59" t="s">
        <v>128</v>
      </c>
      <c r="K38" s="59" t="s">
        <v>128</v>
      </c>
    </row>
    <row r="39" spans="1:11" s="16" customFormat="1" ht="24.95" customHeight="1" x14ac:dyDescent="0.25">
      <c r="A39" s="23" t="s">
        <v>272</v>
      </c>
    </row>
    <row r="40" spans="1:11" s="22" customFormat="1" ht="18" customHeight="1" x14ac:dyDescent="0.25">
      <c r="A40" s="23" t="s">
        <v>89</v>
      </c>
      <c r="B40" s="16"/>
      <c r="C40" s="16"/>
      <c r="D40" s="16"/>
      <c r="E40" s="16"/>
      <c r="F40" s="16"/>
      <c r="G40" s="16"/>
      <c r="H40" s="16"/>
      <c r="I40" s="16"/>
      <c r="J40" s="16"/>
      <c r="K40" s="16"/>
    </row>
    <row r="41" spans="1:11" s="22" customFormat="1" ht="20.100000000000001" customHeight="1" x14ac:dyDescent="0.25">
      <c r="A41" s="66" t="s">
        <v>156</v>
      </c>
      <c r="B41" s="16"/>
      <c r="C41" s="16"/>
      <c r="D41" s="16"/>
      <c r="E41" s="16"/>
      <c r="F41" s="16"/>
      <c r="G41" s="16"/>
      <c r="H41" s="16"/>
      <c r="I41" s="16"/>
    </row>
    <row r="42" spans="1:11" s="22" customFormat="1" ht="15.75" customHeight="1" x14ac:dyDescent="0.25">
      <c r="A42" s="67" t="s">
        <v>157</v>
      </c>
      <c r="B42" s="16"/>
      <c r="C42" s="16"/>
      <c r="D42" s="16"/>
      <c r="E42" s="16"/>
      <c r="F42" s="16"/>
      <c r="G42" s="16"/>
      <c r="H42" s="16"/>
      <c r="I42" s="16"/>
    </row>
    <row r="43" spans="1:11" s="22" customFormat="1" ht="20.100000000000001" customHeight="1" x14ac:dyDescent="0.25">
      <c r="A43" s="66" t="s">
        <v>6</v>
      </c>
      <c r="B43" s="24"/>
      <c r="C43" s="24"/>
      <c r="D43" s="24"/>
      <c r="E43" s="24"/>
      <c r="F43" s="24"/>
      <c r="G43" s="24"/>
      <c r="H43" s="24"/>
      <c r="I43" s="24"/>
    </row>
    <row r="44" spans="1:11" s="22" customFormat="1" ht="15.75" customHeight="1" x14ac:dyDescent="0.25">
      <c r="A44" s="67" t="s">
        <v>7</v>
      </c>
      <c r="B44" s="16"/>
      <c r="C44" s="16"/>
      <c r="D44" s="16"/>
      <c r="E44" s="16"/>
      <c r="F44" s="16"/>
      <c r="G44" s="16"/>
      <c r="H44" s="16"/>
      <c r="I44" s="16"/>
    </row>
    <row r="45" spans="1:11" ht="15.75" x14ac:dyDescent="0.25">
      <c r="A45" s="65" t="s">
        <v>10</v>
      </c>
      <c r="F45" s="26"/>
      <c r="K45" s="27"/>
    </row>
  </sheetData>
  <sheetProtection algorithmName="SHA-512" hashValue="imJU0ZO35zeccXU3wZ5APMr285vGc6gcnMAODe0dCBIyJPG8hY/8IDoK8njvaA72cjSHdpcDUBk8JoR/SgOMxw==" saltValue="iJbwBFHO3rl6adrKe3YcaA==" spinCount="100000" sheet="1" objects="1" scenarios="1"/>
  <hyperlinks>
    <hyperlink ref="A45" location="'Table of Contents'!A1" display="Click here to return to the Table of Contents" xr:uid="{6A79B5B3-EA3C-4C7B-871C-FDB41B61FC81}"/>
  </hyperlinks>
  <printOptions horizontalCentered="1"/>
  <pageMargins left="0.4" right="0.4" top="0.3" bottom="0.1" header="0.3" footer="0"/>
  <pageSetup scale="58" orientation="portrait" r:id="rId1"/>
  <headerFooter alignWithMargins="0"/>
  <tableParts count="1">
    <tablePart r:id="rId2"/>
  </tablePart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BDFB35-610D-4F2C-817A-9C3A550837E0}">
  <sheetPr codeName="Sheet39">
    <pageSetUpPr fitToPage="1"/>
  </sheetPr>
  <dimension ref="A1:O42"/>
  <sheetViews>
    <sheetView zoomScaleNormal="100" workbookViewId="0"/>
  </sheetViews>
  <sheetFormatPr defaultColWidth="9.140625" defaultRowHeight="12.75" x14ac:dyDescent="0.2"/>
  <cols>
    <col min="1" max="1" width="41.140625" style="25" customWidth="1"/>
    <col min="2" max="11" width="10.7109375" style="25" customWidth="1"/>
    <col min="12" max="16384" width="9.140625" style="25"/>
  </cols>
  <sheetData>
    <row r="1" spans="1:15" ht="35.1" customHeight="1" thickBot="1" x14ac:dyDescent="0.3">
      <c r="A1" s="113" t="s">
        <v>273</v>
      </c>
      <c r="B1" s="33"/>
      <c r="C1" s="33"/>
      <c r="D1" s="33"/>
      <c r="E1" s="33"/>
      <c r="F1" s="33"/>
      <c r="G1" s="33"/>
      <c r="H1" s="33"/>
      <c r="I1" s="33"/>
      <c r="J1" s="33"/>
      <c r="K1" s="33"/>
      <c r="O1" s="5" t="str">
        <f>IF(LEFT(B2,4)=LEFT('[1]Table header formulas'!C9,4),"","Year headers need to be fixed")</f>
        <v/>
      </c>
    </row>
    <row r="2" spans="1:15" s="10" customFormat="1" ht="38.1" customHeight="1" thickBot="1" x14ac:dyDescent="0.35">
      <c r="A2" s="34" t="s">
        <v>158</v>
      </c>
      <c r="B2" s="210" t="s">
        <v>13</v>
      </c>
      <c r="C2" s="96" t="s">
        <v>14</v>
      </c>
      <c r="D2" s="96" t="s">
        <v>15</v>
      </c>
      <c r="E2" s="96" t="s">
        <v>16</v>
      </c>
      <c r="F2" s="275" t="s">
        <v>17</v>
      </c>
      <c r="G2" s="8" t="s">
        <v>18</v>
      </c>
      <c r="H2" s="8" t="s">
        <v>19</v>
      </c>
      <c r="I2" s="8" t="s">
        <v>20</v>
      </c>
      <c r="J2" s="8" t="s">
        <v>21</v>
      </c>
      <c r="K2" s="8" t="s">
        <v>22</v>
      </c>
    </row>
    <row r="3" spans="1:15" s="16" customFormat="1" ht="15.75" customHeight="1" x14ac:dyDescent="0.25">
      <c r="A3" s="36" t="s">
        <v>105</v>
      </c>
      <c r="B3" s="121">
        <v>7024</v>
      </c>
      <c r="C3" s="37">
        <v>7737</v>
      </c>
      <c r="D3" s="37">
        <v>8331</v>
      </c>
      <c r="E3" s="37">
        <v>7632</v>
      </c>
      <c r="F3" s="276">
        <v>8532</v>
      </c>
      <c r="G3" s="38">
        <v>17.899999999999999</v>
      </c>
      <c r="H3" s="38">
        <v>19.600000000000001</v>
      </c>
      <c r="I3" s="38">
        <v>21.1</v>
      </c>
      <c r="J3" s="38">
        <v>19.3</v>
      </c>
      <c r="K3" s="38">
        <v>21.7</v>
      </c>
    </row>
    <row r="4" spans="1:15" s="16" customFormat="1" ht="15.75" customHeight="1" x14ac:dyDescent="0.25">
      <c r="A4" s="39" t="s">
        <v>159</v>
      </c>
      <c r="B4" s="122">
        <v>31</v>
      </c>
      <c r="C4" s="256">
        <v>28</v>
      </c>
      <c r="D4" s="256">
        <v>26</v>
      </c>
      <c r="E4" s="256">
        <v>27</v>
      </c>
      <c r="F4" s="277">
        <v>23</v>
      </c>
      <c r="G4" s="41">
        <v>18.100000000000001</v>
      </c>
      <c r="H4" s="41">
        <v>16.3</v>
      </c>
      <c r="I4" s="41">
        <v>15.2</v>
      </c>
      <c r="J4" s="41">
        <v>15.7</v>
      </c>
      <c r="K4" s="41">
        <v>13.4</v>
      </c>
    </row>
    <row r="5" spans="1:15" s="16" customFormat="1" ht="15.75" customHeight="1" x14ac:dyDescent="0.25">
      <c r="A5" s="42" t="s">
        <v>160</v>
      </c>
      <c r="B5" s="122">
        <v>359</v>
      </c>
      <c r="C5" s="256">
        <v>385</v>
      </c>
      <c r="D5" s="256">
        <v>493</v>
      </c>
      <c r="E5" s="256">
        <v>389</v>
      </c>
      <c r="F5" s="277">
        <v>399</v>
      </c>
      <c r="G5" s="41">
        <v>6.9</v>
      </c>
      <c r="H5" s="41">
        <v>7.4</v>
      </c>
      <c r="I5" s="41">
        <v>9.5</v>
      </c>
      <c r="J5" s="41">
        <v>7.5</v>
      </c>
      <c r="K5" s="41">
        <v>7.8</v>
      </c>
    </row>
    <row r="6" spans="1:15" s="16" customFormat="1" ht="15.75" customHeight="1" x14ac:dyDescent="0.25">
      <c r="A6" s="42" t="s">
        <v>161</v>
      </c>
      <c r="B6" s="122">
        <v>846</v>
      </c>
      <c r="C6" s="256">
        <v>991</v>
      </c>
      <c r="D6" s="256">
        <v>1096</v>
      </c>
      <c r="E6" s="256">
        <v>997</v>
      </c>
      <c r="F6" s="277">
        <v>1156</v>
      </c>
      <c r="G6" s="41">
        <v>37.5</v>
      </c>
      <c r="H6" s="41">
        <v>43.9</v>
      </c>
      <c r="I6" s="41">
        <v>48.4</v>
      </c>
      <c r="J6" s="41">
        <v>43.9</v>
      </c>
      <c r="K6" s="41">
        <v>51.1</v>
      </c>
    </row>
    <row r="7" spans="1:15" s="16" customFormat="1" ht="15.75" customHeight="1" x14ac:dyDescent="0.25">
      <c r="A7" s="42" t="s">
        <v>162</v>
      </c>
      <c r="B7" s="122">
        <v>2955</v>
      </c>
      <c r="C7" s="256">
        <v>3346</v>
      </c>
      <c r="D7" s="256">
        <v>3605</v>
      </c>
      <c r="E7" s="256">
        <v>3264</v>
      </c>
      <c r="F7" s="277">
        <v>3827</v>
      </c>
      <c r="G7" s="41">
        <v>19.2</v>
      </c>
      <c r="H7" s="41">
        <v>21.6</v>
      </c>
      <c r="I7" s="41">
        <v>23.2</v>
      </c>
      <c r="J7" s="41">
        <v>20.9</v>
      </c>
      <c r="K7" s="41">
        <v>24.6</v>
      </c>
    </row>
    <row r="8" spans="1:15" s="16" customFormat="1" ht="15.75" customHeight="1" x14ac:dyDescent="0.25">
      <c r="A8" s="42" t="s">
        <v>163</v>
      </c>
      <c r="B8" s="122">
        <v>16</v>
      </c>
      <c r="C8" s="256">
        <v>15</v>
      </c>
      <c r="D8" s="256">
        <v>32</v>
      </c>
      <c r="E8" s="256">
        <v>34</v>
      </c>
      <c r="F8" s="277">
        <v>16</v>
      </c>
      <c r="G8" s="41">
        <v>11.3</v>
      </c>
      <c r="H8" s="41">
        <v>10.5</v>
      </c>
      <c r="I8" s="41">
        <v>22.4</v>
      </c>
      <c r="J8" s="41">
        <v>23.9</v>
      </c>
      <c r="K8" s="41">
        <v>11.3</v>
      </c>
    </row>
    <row r="9" spans="1:15" s="16" customFormat="1" ht="15.75" customHeight="1" x14ac:dyDescent="0.25">
      <c r="A9" s="42" t="s">
        <v>164</v>
      </c>
      <c r="B9" s="122">
        <v>2186</v>
      </c>
      <c r="C9" s="256">
        <v>2234</v>
      </c>
      <c r="D9" s="256">
        <v>2313</v>
      </c>
      <c r="E9" s="256">
        <v>2037</v>
      </c>
      <c r="F9" s="277">
        <v>2146</v>
      </c>
      <c r="G9" s="41">
        <v>14.4</v>
      </c>
      <c r="H9" s="41">
        <v>14.7</v>
      </c>
      <c r="I9" s="41">
        <v>15.3</v>
      </c>
      <c r="J9" s="41">
        <v>13.5</v>
      </c>
      <c r="K9" s="41">
        <v>14.3</v>
      </c>
    </row>
    <row r="10" spans="1:15" s="16" customFormat="1" ht="15.75" customHeight="1" thickBot="1" x14ac:dyDescent="0.3">
      <c r="A10" s="42" t="s">
        <v>165</v>
      </c>
      <c r="B10" s="122">
        <v>631</v>
      </c>
      <c r="C10" s="256">
        <v>738</v>
      </c>
      <c r="D10" s="256">
        <v>766</v>
      </c>
      <c r="E10" s="256">
        <v>884</v>
      </c>
      <c r="F10" s="277">
        <v>965</v>
      </c>
      <c r="G10" s="56" t="s">
        <v>128</v>
      </c>
      <c r="H10" s="56" t="s">
        <v>128</v>
      </c>
      <c r="I10" s="56" t="s">
        <v>128</v>
      </c>
      <c r="J10" s="56" t="s">
        <v>128</v>
      </c>
      <c r="K10" s="56" t="s">
        <v>128</v>
      </c>
    </row>
    <row r="11" spans="1:15" s="16" customFormat="1" ht="15.75" customHeight="1" x14ac:dyDescent="0.25">
      <c r="A11" s="44" t="s">
        <v>129</v>
      </c>
      <c r="B11" s="123">
        <v>930</v>
      </c>
      <c r="C11" s="45">
        <v>1233</v>
      </c>
      <c r="D11" s="45">
        <v>1442</v>
      </c>
      <c r="E11" s="45">
        <v>1336</v>
      </c>
      <c r="F11" s="278">
        <v>1696</v>
      </c>
      <c r="G11" s="46">
        <v>4.7</v>
      </c>
      <c r="H11" s="46">
        <v>6.2</v>
      </c>
      <c r="I11" s="46">
        <v>7.3</v>
      </c>
      <c r="J11" s="46">
        <v>6.7</v>
      </c>
      <c r="K11" s="46">
        <v>8.6</v>
      </c>
    </row>
    <row r="12" spans="1:15" s="16" customFormat="1" ht="15.75" customHeight="1" x14ac:dyDescent="0.25">
      <c r="A12" s="39" t="s">
        <v>166</v>
      </c>
      <c r="B12" s="122">
        <v>6</v>
      </c>
      <c r="C12" s="256">
        <v>7</v>
      </c>
      <c r="D12" s="256">
        <v>7</v>
      </c>
      <c r="E12" s="256">
        <v>11</v>
      </c>
      <c r="F12" s="277">
        <v>7</v>
      </c>
      <c r="G12" s="41">
        <v>7</v>
      </c>
      <c r="H12" s="41">
        <v>8.1</v>
      </c>
      <c r="I12" s="41">
        <v>8.1</v>
      </c>
      <c r="J12" s="41">
        <v>12.7</v>
      </c>
      <c r="K12" s="41">
        <v>8.1</v>
      </c>
    </row>
    <row r="13" spans="1:15" s="16" customFormat="1" ht="15.75" customHeight="1" x14ac:dyDescent="0.25">
      <c r="A13" s="42" t="s">
        <v>167</v>
      </c>
      <c r="B13" s="122">
        <v>28</v>
      </c>
      <c r="C13" s="256">
        <v>32</v>
      </c>
      <c r="D13" s="256">
        <v>34</v>
      </c>
      <c r="E13" s="256">
        <v>24</v>
      </c>
      <c r="F13" s="277">
        <v>42</v>
      </c>
      <c r="G13" s="41">
        <v>1</v>
      </c>
      <c r="H13" s="41">
        <v>1.2</v>
      </c>
      <c r="I13" s="41">
        <v>1.3</v>
      </c>
      <c r="J13" s="41">
        <v>0.9</v>
      </c>
      <c r="K13" s="41">
        <v>1.6</v>
      </c>
    </row>
    <row r="14" spans="1:15" s="16" customFormat="1" ht="15.75" customHeight="1" x14ac:dyDescent="0.25">
      <c r="A14" s="42" t="s">
        <v>168</v>
      </c>
      <c r="B14" s="122">
        <v>151</v>
      </c>
      <c r="C14" s="256">
        <v>213</v>
      </c>
      <c r="D14" s="256">
        <v>241</v>
      </c>
      <c r="E14" s="256">
        <v>224</v>
      </c>
      <c r="F14" s="277">
        <v>261</v>
      </c>
      <c r="G14" s="41">
        <v>13.3</v>
      </c>
      <c r="H14" s="41">
        <v>18.7</v>
      </c>
      <c r="I14" s="41">
        <v>21.1</v>
      </c>
      <c r="J14" s="41">
        <v>19.600000000000001</v>
      </c>
      <c r="K14" s="41">
        <v>22.9</v>
      </c>
    </row>
    <row r="15" spans="1:15" s="16" customFormat="1" ht="15.75" customHeight="1" x14ac:dyDescent="0.25">
      <c r="A15" s="42" t="s">
        <v>169</v>
      </c>
      <c r="B15" s="122">
        <v>415</v>
      </c>
      <c r="C15" s="256">
        <v>544</v>
      </c>
      <c r="D15" s="256">
        <v>664</v>
      </c>
      <c r="E15" s="256">
        <v>560</v>
      </c>
      <c r="F15" s="277">
        <v>757</v>
      </c>
      <c r="G15" s="41">
        <v>5.5</v>
      </c>
      <c r="H15" s="41">
        <v>7.1</v>
      </c>
      <c r="I15" s="41">
        <v>8.6999999999999993</v>
      </c>
      <c r="J15" s="41">
        <v>7.3</v>
      </c>
      <c r="K15" s="41">
        <v>9.8000000000000007</v>
      </c>
    </row>
    <row r="16" spans="1:15" s="16" customFormat="1" ht="15.75" customHeight="1" x14ac:dyDescent="0.25">
      <c r="A16" s="42" t="s">
        <v>170</v>
      </c>
      <c r="B16" s="122">
        <v>2</v>
      </c>
      <c r="C16" s="256">
        <v>1</v>
      </c>
      <c r="D16" s="256">
        <v>4</v>
      </c>
      <c r="E16" s="256">
        <v>7</v>
      </c>
      <c r="F16" s="277">
        <v>3</v>
      </c>
      <c r="G16" s="41">
        <v>2.8</v>
      </c>
      <c r="H16" s="41">
        <v>1.4</v>
      </c>
      <c r="I16" s="41">
        <v>5.6</v>
      </c>
      <c r="J16" s="41">
        <v>9.8000000000000007</v>
      </c>
      <c r="K16" s="41">
        <v>4.2</v>
      </c>
    </row>
    <row r="17" spans="1:11" s="16" customFormat="1" ht="15.75" customHeight="1" x14ac:dyDescent="0.25">
      <c r="A17" s="42" t="s">
        <v>171</v>
      </c>
      <c r="B17" s="122">
        <v>246</v>
      </c>
      <c r="C17" s="256">
        <v>319</v>
      </c>
      <c r="D17" s="256">
        <v>352</v>
      </c>
      <c r="E17" s="256">
        <v>316</v>
      </c>
      <c r="F17" s="277">
        <v>370</v>
      </c>
      <c r="G17" s="41">
        <v>3.2</v>
      </c>
      <c r="H17" s="41">
        <v>4.2</v>
      </c>
      <c r="I17" s="41">
        <v>4.7</v>
      </c>
      <c r="J17" s="41">
        <v>4.2</v>
      </c>
      <c r="K17" s="41">
        <v>4.9000000000000004</v>
      </c>
    </row>
    <row r="18" spans="1:11" s="16" customFormat="1" ht="15.75" customHeight="1" thickBot="1" x14ac:dyDescent="0.3">
      <c r="A18" s="42" t="s">
        <v>172</v>
      </c>
      <c r="B18" s="122">
        <v>82</v>
      </c>
      <c r="C18" s="256">
        <v>117</v>
      </c>
      <c r="D18" s="256">
        <v>140</v>
      </c>
      <c r="E18" s="256">
        <v>194</v>
      </c>
      <c r="F18" s="277">
        <v>256</v>
      </c>
      <c r="G18" s="56" t="s">
        <v>128</v>
      </c>
      <c r="H18" s="56" t="s">
        <v>128</v>
      </c>
      <c r="I18" s="56" t="s">
        <v>128</v>
      </c>
      <c r="J18" s="56" t="s">
        <v>128</v>
      </c>
      <c r="K18" s="56" t="s">
        <v>128</v>
      </c>
    </row>
    <row r="19" spans="1:11" s="16" customFormat="1" ht="15.75" customHeight="1" x14ac:dyDescent="0.25">
      <c r="A19" s="44" t="s">
        <v>138</v>
      </c>
      <c r="B19" s="123">
        <v>6088</v>
      </c>
      <c r="C19" s="45">
        <v>6498</v>
      </c>
      <c r="D19" s="45">
        <v>6880</v>
      </c>
      <c r="E19" s="45">
        <v>6280</v>
      </c>
      <c r="F19" s="278">
        <v>6817</v>
      </c>
      <c r="G19" s="46">
        <v>31</v>
      </c>
      <c r="H19" s="46">
        <v>33</v>
      </c>
      <c r="I19" s="46">
        <v>34.9</v>
      </c>
      <c r="J19" s="46">
        <v>31.8</v>
      </c>
      <c r="K19" s="46">
        <v>34.700000000000003</v>
      </c>
    </row>
    <row r="20" spans="1:11" s="16" customFormat="1" ht="15.75" customHeight="1" x14ac:dyDescent="0.25">
      <c r="A20" s="39" t="s">
        <v>173</v>
      </c>
      <c r="B20" s="122">
        <v>25</v>
      </c>
      <c r="C20" s="256">
        <v>21</v>
      </c>
      <c r="D20" s="256">
        <v>19</v>
      </c>
      <c r="E20" s="256">
        <v>16</v>
      </c>
      <c r="F20" s="277">
        <v>16</v>
      </c>
      <c r="G20" s="41">
        <v>29.4</v>
      </c>
      <c r="H20" s="41">
        <v>24.7</v>
      </c>
      <c r="I20" s="41">
        <v>22.3</v>
      </c>
      <c r="J20" s="41">
        <v>18.7</v>
      </c>
      <c r="K20" s="41">
        <v>18.8</v>
      </c>
    </row>
    <row r="21" spans="1:11" s="16" customFormat="1" ht="15.75" customHeight="1" x14ac:dyDescent="0.25">
      <c r="A21" s="42" t="s">
        <v>174</v>
      </c>
      <c r="B21" s="122">
        <v>331</v>
      </c>
      <c r="C21" s="256">
        <v>353</v>
      </c>
      <c r="D21" s="256">
        <v>459</v>
      </c>
      <c r="E21" s="256">
        <v>365</v>
      </c>
      <c r="F21" s="277">
        <v>357</v>
      </c>
      <c r="G21" s="41">
        <v>13.4</v>
      </c>
      <c r="H21" s="41">
        <v>14.2</v>
      </c>
      <c r="I21" s="41">
        <v>18.5</v>
      </c>
      <c r="J21" s="41">
        <v>14.7</v>
      </c>
      <c r="K21" s="41">
        <v>14.5</v>
      </c>
    </row>
    <row r="22" spans="1:11" s="16" customFormat="1" ht="15.75" customHeight="1" x14ac:dyDescent="0.25">
      <c r="A22" s="42" t="s">
        <v>175</v>
      </c>
      <c r="B22" s="122">
        <v>693</v>
      </c>
      <c r="C22" s="256">
        <v>777</v>
      </c>
      <c r="D22" s="256">
        <v>855</v>
      </c>
      <c r="E22" s="256">
        <v>768</v>
      </c>
      <c r="F22" s="277">
        <v>891</v>
      </c>
      <c r="G22" s="41">
        <v>62.1</v>
      </c>
      <c r="H22" s="41">
        <v>69.5</v>
      </c>
      <c r="I22" s="41">
        <v>76.2</v>
      </c>
      <c r="J22" s="41">
        <v>68.3</v>
      </c>
      <c r="K22" s="41">
        <v>79.400000000000006</v>
      </c>
    </row>
    <row r="23" spans="1:11" s="16" customFormat="1" ht="15.75" customHeight="1" x14ac:dyDescent="0.25">
      <c r="A23" s="42" t="s">
        <v>176</v>
      </c>
      <c r="B23" s="122">
        <v>2539</v>
      </c>
      <c r="C23" s="256">
        <v>2799</v>
      </c>
      <c r="D23" s="256">
        <v>2935</v>
      </c>
      <c r="E23" s="256">
        <v>2700</v>
      </c>
      <c r="F23" s="277">
        <v>3063</v>
      </c>
      <c r="G23" s="41">
        <v>32.700000000000003</v>
      </c>
      <c r="H23" s="41">
        <v>35.700000000000003</v>
      </c>
      <c r="I23" s="41">
        <v>37.299999999999997</v>
      </c>
      <c r="J23" s="41">
        <v>34.200000000000003</v>
      </c>
      <c r="K23" s="41">
        <v>38.9</v>
      </c>
    </row>
    <row r="24" spans="1:11" s="16" customFormat="1" ht="15.75" customHeight="1" x14ac:dyDescent="0.25">
      <c r="A24" s="42" t="s">
        <v>177</v>
      </c>
      <c r="B24" s="122">
        <v>14</v>
      </c>
      <c r="C24" s="256">
        <v>14</v>
      </c>
      <c r="D24" s="256">
        <v>28</v>
      </c>
      <c r="E24" s="256">
        <v>27</v>
      </c>
      <c r="F24" s="277">
        <v>13</v>
      </c>
      <c r="G24" s="41">
        <v>19.8</v>
      </c>
      <c r="H24" s="41">
        <v>19.7</v>
      </c>
      <c r="I24" s="41">
        <v>39.5</v>
      </c>
      <c r="J24" s="41">
        <v>38.1</v>
      </c>
      <c r="K24" s="41">
        <v>18.5</v>
      </c>
    </row>
    <row r="25" spans="1:11" s="16" customFormat="1" ht="15.75" customHeight="1" x14ac:dyDescent="0.25">
      <c r="A25" s="42" t="s">
        <v>178</v>
      </c>
      <c r="B25" s="122">
        <v>1940</v>
      </c>
      <c r="C25" s="256">
        <v>1914</v>
      </c>
      <c r="D25" s="256">
        <v>1959</v>
      </c>
      <c r="E25" s="256">
        <v>1717</v>
      </c>
      <c r="F25" s="277">
        <v>1773</v>
      </c>
      <c r="G25" s="41">
        <v>25.5</v>
      </c>
      <c r="H25" s="41">
        <v>25.2</v>
      </c>
      <c r="I25" s="41">
        <v>25.9</v>
      </c>
      <c r="J25" s="41">
        <v>22.8</v>
      </c>
      <c r="K25" s="41">
        <v>23.7</v>
      </c>
    </row>
    <row r="26" spans="1:11" s="16" customFormat="1" ht="15.75" customHeight="1" thickBot="1" x14ac:dyDescent="0.3">
      <c r="A26" s="42" t="s">
        <v>179</v>
      </c>
      <c r="B26" s="122">
        <v>546</v>
      </c>
      <c r="C26" s="256">
        <v>620</v>
      </c>
      <c r="D26" s="256">
        <v>625</v>
      </c>
      <c r="E26" s="256">
        <v>687</v>
      </c>
      <c r="F26" s="277">
        <v>704</v>
      </c>
      <c r="G26" s="56" t="s">
        <v>128</v>
      </c>
      <c r="H26" s="56" t="s">
        <v>128</v>
      </c>
      <c r="I26" s="56" t="s">
        <v>128</v>
      </c>
      <c r="J26" s="56" t="s">
        <v>128</v>
      </c>
      <c r="K26" s="56" t="s">
        <v>128</v>
      </c>
    </row>
    <row r="27" spans="1:11" s="16" customFormat="1" ht="15.75" customHeight="1" x14ac:dyDescent="0.25">
      <c r="A27" s="44" t="s">
        <v>147</v>
      </c>
      <c r="B27" s="123">
        <v>6</v>
      </c>
      <c r="C27" s="45">
        <v>6</v>
      </c>
      <c r="D27" s="45">
        <v>9</v>
      </c>
      <c r="E27" s="45">
        <v>16</v>
      </c>
      <c r="F27" s="278">
        <v>19</v>
      </c>
      <c r="G27" s="46" t="s">
        <v>128</v>
      </c>
      <c r="H27" s="46" t="s">
        <v>128</v>
      </c>
      <c r="I27" s="46" t="s">
        <v>128</v>
      </c>
      <c r="J27" s="46" t="s">
        <v>128</v>
      </c>
      <c r="K27" s="46" t="s">
        <v>128</v>
      </c>
    </row>
    <row r="28" spans="1:11" s="16" customFormat="1" ht="15.75" customHeight="1" x14ac:dyDescent="0.25">
      <c r="A28" s="39" t="s">
        <v>180</v>
      </c>
      <c r="B28" s="122">
        <v>0</v>
      </c>
      <c r="C28" s="256">
        <v>0</v>
      </c>
      <c r="D28" s="256">
        <v>0</v>
      </c>
      <c r="E28" s="256">
        <v>0</v>
      </c>
      <c r="F28" s="277">
        <v>0</v>
      </c>
      <c r="G28" s="41" t="s">
        <v>128</v>
      </c>
      <c r="H28" s="41" t="s">
        <v>128</v>
      </c>
      <c r="I28" s="41" t="s">
        <v>128</v>
      </c>
      <c r="J28" s="41" t="s">
        <v>128</v>
      </c>
      <c r="K28" s="41" t="s">
        <v>128</v>
      </c>
    </row>
    <row r="29" spans="1:11" s="16" customFormat="1" ht="15.75" customHeight="1" x14ac:dyDescent="0.25">
      <c r="A29" s="42" t="s">
        <v>181</v>
      </c>
      <c r="B29" s="122">
        <v>0</v>
      </c>
      <c r="C29" s="256">
        <v>0</v>
      </c>
      <c r="D29" s="256">
        <v>0</v>
      </c>
      <c r="E29" s="256">
        <v>0</v>
      </c>
      <c r="F29" s="277">
        <v>0</v>
      </c>
      <c r="G29" s="41" t="s">
        <v>128</v>
      </c>
      <c r="H29" s="41" t="s">
        <v>128</v>
      </c>
      <c r="I29" s="41" t="s">
        <v>128</v>
      </c>
      <c r="J29" s="41" t="s">
        <v>128</v>
      </c>
      <c r="K29" s="41" t="s">
        <v>128</v>
      </c>
    </row>
    <row r="30" spans="1:11" s="16" customFormat="1" ht="15.75" customHeight="1" x14ac:dyDescent="0.25">
      <c r="A30" s="42" t="s">
        <v>182</v>
      </c>
      <c r="B30" s="122">
        <v>2</v>
      </c>
      <c r="C30" s="256">
        <v>1</v>
      </c>
      <c r="D30" s="256">
        <v>0</v>
      </c>
      <c r="E30" s="256">
        <v>5</v>
      </c>
      <c r="F30" s="277">
        <v>4</v>
      </c>
      <c r="G30" s="41" t="s">
        <v>128</v>
      </c>
      <c r="H30" s="41" t="s">
        <v>128</v>
      </c>
      <c r="I30" s="41" t="s">
        <v>128</v>
      </c>
      <c r="J30" s="41" t="s">
        <v>128</v>
      </c>
      <c r="K30" s="41" t="s">
        <v>128</v>
      </c>
    </row>
    <row r="31" spans="1:11" s="16" customFormat="1" ht="15.75" customHeight="1" x14ac:dyDescent="0.25">
      <c r="A31" s="42" t="s">
        <v>176</v>
      </c>
      <c r="B31" s="122">
        <v>1</v>
      </c>
      <c r="C31" s="256">
        <v>3</v>
      </c>
      <c r="D31" s="256">
        <v>6</v>
      </c>
      <c r="E31" s="256">
        <v>4</v>
      </c>
      <c r="F31" s="277">
        <v>7</v>
      </c>
      <c r="G31" s="41" t="s">
        <v>128</v>
      </c>
      <c r="H31" s="41" t="s">
        <v>128</v>
      </c>
      <c r="I31" s="41" t="s">
        <v>128</v>
      </c>
      <c r="J31" s="41" t="s">
        <v>128</v>
      </c>
      <c r="K31" s="41" t="s">
        <v>128</v>
      </c>
    </row>
    <row r="32" spans="1:11" s="16" customFormat="1" ht="15.75" customHeight="1" x14ac:dyDescent="0.25">
      <c r="A32" s="42" t="s">
        <v>183</v>
      </c>
      <c r="B32" s="122">
        <v>0</v>
      </c>
      <c r="C32" s="256">
        <v>0</v>
      </c>
      <c r="D32" s="256">
        <v>0</v>
      </c>
      <c r="E32" s="256">
        <v>0</v>
      </c>
      <c r="F32" s="277">
        <v>0</v>
      </c>
      <c r="G32" s="41" t="s">
        <v>128</v>
      </c>
      <c r="H32" s="41" t="s">
        <v>128</v>
      </c>
      <c r="I32" s="41" t="s">
        <v>128</v>
      </c>
      <c r="J32" s="41" t="s">
        <v>128</v>
      </c>
      <c r="K32" s="41" t="s">
        <v>128</v>
      </c>
    </row>
    <row r="33" spans="1:11" s="16" customFormat="1" ht="15.75" customHeight="1" x14ac:dyDescent="0.25">
      <c r="A33" s="42" t="s">
        <v>242</v>
      </c>
      <c r="B33" s="122">
        <v>0</v>
      </c>
      <c r="C33" s="256">
        <v>1</v>
      </c>
      <c r="D33" s="256">
        <v>2</v>
      </c>
      <c r="E33" s="256">
        <v>4</v>
      </c>
      <c r="F33" s="277">
        <v>3</v>
      </c>
      <c r="G33" s="41" t="s">
        <v>128</v>
      </c>
      <c r="H33" s="41" t="s">
        <v>128</v>
      </c>
      <c r="I33" s="41" t="s">
        <v>128</v>
      </c>
      <c r="J33" s="41" t="s">
        <v>128</v>
      </c>
      <c r="K33" s="41" t="s">
        <v>128</v>
      </c>
    </row>
    <row r="34" spans="1:11" s="16" customFormat="1" ht="15.75" customHeight="1" thickBot="1" x14ac:dyDescent="0.3">
      <c r="A34" s="42" t="s">
        <v>243</v>
      </c>
      <c r="B34" s="231">
        <v>3</v>
      </c>
      <c r="C34" s="279">
        <v>1</v>
      </c>
      <c r="D34" s="279">
        <v>1</v>
      </c>
      <c r="E34" s="279">
        <v>3</v>
      </c>
      <c r="F34" s="280">
        <v>5</v>
      </c>
      <c r="G34" s="41" t="s">
        <v>128</v>
      </c>
      <c r="H34" s="41" t="s">
        <v>128</v>
      </c>
      <c r="I34" s="41" t="s">
        <v>128</v>
      </c>
      <c r="J34" s="41" t="s">
        <v>128</v>
      </c>
      <c r="K34" s="41" t="s">
        <v>128</v>
      </c>
    </row>
    <row r="35" spans="1:11" s="22" customFormat="1" ht="24.95" customHeight="1" x14ac:dyDescent="0.25">
      <c r="A35" s="108" t="s">
        <v>185</v>
      </c>
      <c r="B35" s="110"/>
      <c r="C35" s="110"/>
      <c r="D35" s="110"/>
      <c r="E35" s="110"/>
      <c r="F35" s="110"/>
      <c r="G35" s="112"/>
      <c r="H35" s="112"/>
      <c r="I35" s="112"/>
      <c r="J35" s="112"/>
      <c r="K35" s="112"/>
    </row>
    <row r="36" spans="1:11" s="22" customFormat="1" ht="18" customHeight="1" x14ac:dyDescent="0.25">
      <c r="A36" s="108" t="s">
        <v>115</v>
      </c>
      <c r="B36" s="110"/>
      <c r="C36" s="110"/>
      <c r="D36" s="110"/>
      <c r="E36" s="110"/>
      <c r="F36" s="110"/>
      <c r="G36" s="112"/>
      <c r="H36" s="112"/>
      <c r="I36" s="112"/>
      <c r="J36" s="112"/>
      <c r="K36" s="112"/>
    </row>
    <row r="37" spans="1:11" s="22" customFormat="1" ht="20.100000000000001" customHeight="1" x14ac:dyDescent="0.25">
      <c r="A37" s="23" t="s">
        <v>89</v>
      </c>
      <c r="B37" s="16"/>
      <c r="C37" s="16"/>
      <c r="D37" s="16"/>
      <c r="E37" s="16"/>
      <c r="F37" s="16"/>
      <c r="G37" s="16"/>
      <c r="H37" s="16"/>
      <c r="I37" s="16"/>
      <c r="J37" s="16"/>
      <c r="K37" s="16"/>
    </row>
    <row r="38" spans="1:11" s="22" customFormat="1" ht="15.75" customHeight="1" x14ac:dyDescent="0.25">
      <c r="A38" s="66" t="s">
        <v>156</v>
      </c>
      <c r="B38" s="16"/>
      <c r="C38" s="16"/>
      <c r="D38" s="16"/>
      <c r="E38" s="16"/>
      <c r="F38" s="16"/>
      <c r="G38" s="16"/>
      <c r="H38" s="16"/>
      <c r="I38" s="16"/>
    </row>
    <row r="39" spans="1:11" ht="15.75" x14ac:dyDescent="0.25">
      <c r="A39" s="67" t="s">
        <v>157</v>
      </c>
      <c r="B39" s="16"/>
      <c r="C39" s="16"/>
      <c r="D39" s="16"/>
      <c r="E39" s="16"/>
      <c r="F39" s="16"/>
      <c r="G39" s="16"/>
      <c r="H39" s="16"/>
      <c r="I39" s="16"/>
      <c r="J39" s="22"/>
      <c r="K39" s="22"/>
    </row>
    <row r="40" spans="1:11" ht="15.75" x14ac:dyDescent="0.25">
      <c r="A40" s="66" t="s">
        <v>6</v>
      </c>
      <c r="B40" s="24"/>
      <c r="C40" s="24"/>
      <c r="D40" s="24"/>
      <c r="E40" s="24"/>
      <c r="F40" s="24"/>
      <c r="G40" s="24"/>
      <c r="H40" s="24"/>
      <c r="I40" s="24"/>
      <c r="J40" s="22"/>
      <c r="K40" s="22"/>
    </row>
    <row r="41" spans="1:11" ht="15.75" x14ac:dyDescent="0.25">
      <c r="A41" s="67" t="s">
        <v>7</v>
      </c>
      <c r="B41" s="16"/>
      <c r="C41" s="16"/>
      <c r="D41" s="16"/>
      <c r="E41" s="16"/>
      <c r="F41" s="16"/>
      <c r="G41" s="16"/>
      <c r="H41" s="16"/>
      <c r="I41" s="16"/>
      <c r="J41" s="22"/>
      <c r="K41" s="22"/>
    </row>
    <row r="42" spans="1:11" ht="15.75" x14ac:dyDescent="0.25">
      <c r="A42" s="65" t="s">
        <v>10</v>
      </c>
    </row>
  </sheetData>
  <sheetProtection algorithmName="SHA-512" hashValue="vsZgQO+GTPAlxwrGwbVtEK+mSGy88Bdhv7p8d6NfHaSe9cQSjFo97LPiFS4+5vNTmZjWdAg9gSZga3BtIzQCfA==" saltValue="gH8QyOdppYCoWCv0PXik2w==" spinCount="100000" sheet="1" objects="1" scenarios="1"/>
  <hyperlinks>
    <hyperlink ref="A42" location="'Table of Contents'!A1" display="Click here to return to the Table of Contents" xr:uid="{97337C4C-8577-4B12-A7BE-93387D5AA430}"/>
  </hyperlinks>
  <printOptions horizontalCentered="1"/>
  <pageMargins left="0.4" right="0.4" top="0.3" bottom="0.1" header="0.3" footer="0"/>
  <pageSetup scale="55" orientation="portrait" r:id="rId1"/>
  <headerFooter alignWithMargins="0"/>
  <tableParts count="1">
    <tablePart r:id="rId2"/>
  </tablePart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C7B75B-D74F-46C2-A05B-9144D7D8F7EE}">
  <sheetPr codeName="Sheet48">
    <pageSetUpPr fitToPage="1"/>
  </sheetPr>
  <dimension ref="A1:P72"/>
  <sheetViews>
    <sheetView zoomScaleNormal="100" workbookViewId="0"/>
  </sheetViews>
  <sheetFormatPr defaultColWidth="9.140625" defaultRowHeight="12.75" x14ac:dyDescent="0.2"/>
  <cols>
    <col min="1" max="1" width="23.7109375" style="25" customWidth="1"/>
    <col min="2" max="11" width="10.7109375" style="25" customWidth="1"/>
    <col min="12" max="16384" width="9.140625" style="25"/>
  </cols>
  <sheetData>
    <row r="1" spans="1:16" s="51" customFormat="1" ht="21" x14ac:dyDescent="0.25">
      <c r="A1" s="207" t="s">
        <v>274</v>
      </c>
      <c r="B1" s="29"/>
      <c r="C1" s="29"/>
      <c r="D1" s="29"/>
      <c r="E1" s="29"/>
      <c r="F1" s="29"/>
      <c r="G1" s="29"/>
      <c r="H1" s="29"/>
      <c r="I1" s="29"/>
      <c r="J1" s="29"/>
      <c r="K1" s="29"/>
      <c r="P1" s="82" t="s">
        <v>11</v>
      </c>
    </row>
    <row r="2" spans="1:16" ht="35.1" customHeight="1" thickBot="1" x14ac:dyDescent="0.25">
      <c r="A2" s="207" t="s">
        <v>275</v>
      </c>
      <c r="B2" s="29"/>
      <c r="C2" s="29"/>
      <c r="D2" s="29"/>
      <c r="E2" s="29"/>
      <c r="F2" s="29"/>
      <c r="G2" s="29"/>
      <c r="H2" s="29"/>
      <c r="I2" s="29"/>
      <c r="J2" s="29"/>
      <c r="K2" s="29"/>
    </row>
    <row r="3" spans="1:16" ht="38.1" customHeight="1" thickBot="1" x14ac:dyDescent="0.35">
      <c r="A3" s="30" t="s">
        <v>12</v>
      </c>
      <c r="B3" s="210" t="s">
        <v>13</v>
      </c>
      <c r="C3" s="96" t="s">
        <v>14</v>
      </c>
      <c r="D3" s="96" t="s">
        <v>15</v>
      </c>
      <c r="E3" s="96" t="s">
        <v>16</v>
      </c>
      <c r="F3" s="275" t="s">
        <v>17</v>
      </c>
      <c r="G3" s="8" t="s">
        <v>18</v>
      </c>
      <c r="H3" s="8" t="s">
        <v>19</v>
      </c>
      <c r="I3" s="8" t="s">
        <v>20</v>
      </c>
      <c r="J3" s="8" t="s">
        <v>21</v>
      </c>
      <c r="K3" s="8" t="s">
        <v>22</v>
      </c>
      <c r="N3" s="64"/>
    </row>
    <row r="4" spans="1:16" s="16" customFormat="1" ht="18" customHeight="1" x14ac:dyDescent="0.25">
      <c r="A4" s="11" t="s">
        <v>24</v>
      </c>
      <c r="B4" s="117">
        <v>799</v>
      </c>
      <c r="C4" s="134">
        <v>1072</v>
      </c>
      <c r="D4" s="134">
        <v>1266</v>
      </c>
      <c r="E4" s="134">
        <v>1180</v>
      </c>
      <c r="F4" s="135">
        <v>1504</v>
      </c>
      <c r="G4" s="14">
        <v>10.21857446308139</v>
      </c>
      <c r="H4" s="14">
        <v>13.734857207213034</v>
      </c>
      <c r="I4" s="14">
        <v>16.261955774138347</v>
      </c>
      <c r="J4" s="14">
        <v>15.208366857625832</v>
      </c>
      <c r="K4" s="14">
        <v>19.520976998071681</v>
      </c>
    </row>
    <row r="5" spans="1:16" s="16" customFormat="1" ht="15" customHeight="1" x14ac:dyDescent="0.25">
      <c r="A5" s="17" t="s">
        <v>26</v>
      </c>
      <c r="B5" s="118">
        <v>17</v>
      </c>
      <c r="C5" s="103">
        <v>12</v>
      </c>
      <c r="D5" s="103">
        <v>25</v>
      </c>
      <c r="E5" s="103">
        <v>37</v>
      </c>
      <c r="F5" s="136">
        <v>35</v>
      </c>
      <c r="G5" s="19">
        <v>4.8754842016415276</v>
      </c>
      <c r="H5" s="19">
        <v>3.4341923129819283</v>
      </c>
      <c r="I5" s="19">
        <v>7.1308767695222759</v>
      </c>
      <c r="J5" s="19">
        <v>10.575350259354671</v>
      </c>
      <c r="K5" s="19">
        <v>10.089539698704719</v>
      </c>
    </row>
    <row r="6" spans="1:16" s="16" customFormat="1" ht="16.5" customHeight="1" x14ac:dyDescent="0.25">
      <c r="A6" s="16" t="s">
        <v>263</v>
      </c>
      <c r="B6" s="118" t="s">
        <v>97</v>
      </c>
      <c r="C6" s="103">
        <v>0</v>
      </c>
      <c r="D6" s="103" t="s">
        <v>97</v>
      </c>
      <c r="E6" s="103" t="s">
        <v>97</v>
      </c>
      <c r="F6" s="136" t="s">
        <v>97</v>
      </c>
      <c r="G6" s="19" t="s">
        <v>97</v>
      </c>
      <c r="H6" s="19">
        <v>0</v>
      </c>
      <c r="I6" s="19" t="s">
        <v>97</v>
      </c>
      <c r="J6" s="19" t="s">
        <v>97</v>
      </c>
      <c r="K6" s="19" t="s">
        <v>97</v>
      </c>
    </row>
    <row r="7" spans="1:16" s="16" customFormat="1" ht="15" customHeight="1" x14ac:dyDescent="0.25">
      <c r="A7" s="17" t="s">
        <v>28</v>
      </c>
      <c r="B7" s="118">
        <v>0</v>
      </c>
      <c r="C7" s="103">
        <v>0</v>
      </c>
      <c r="D7" s="103">
        <v>0</v>
      </c>
      <c r="E7" s="103">
        <v>0</v>
      </c>
      <c r="F7" s="136">
        <v>0</v>
      </c>
      <c r="G7" s="19">
        <v>0</v>
      </c>
      <c r="H7" s="19">
        <v>0</v>
      </c>
      <c r="I7" s="19">
        <v>0</v>
      </c>
      <c r="J7" s="19">
        <v>0</v>
      </c>
      <c r="K7" s="19">
        <v>0</v>
      </c>
    </row>
    <row r="8" spans="1:16" s="16" customFormat="1" ht="15" customHeight="1" x14ac:dyDescent="0.25">
      <c r="A8" s="17" t="s">
        <v>29</v>
      </c>
      <c r="B8" s="118">
        <v>0</v>
      </c>
      <c r="C8" s="103">
        <v>0</v>
      </c>
      <c r="D8" s="103" t="s">
        <v>97</v>
      </c>
      <c r="E8" s="103">
        <v>0</v>
      </c>
      <c r="F8" s="136" t="s">
        <v>97</v>
      </c>
      <c r="G8" s="19">
        <v>0</v>
      </c>
      <c r="H8" s="19">
        <v>0</v>
      </c>
      <c r="I8" s="19" t="s">
        <v>97</v>
      </c>
      <c r="J8" s="19">
        <v>0</v>
      </c>
      <c r="K8" s="19" t="s">
        <v>97</v>
      </c>
    </row>
    <row r="9" spans="1:16" s="16" customFormat="1" ht="15" customHeight="1" x14ac:dyDescent="0.25">
      <c r="A9" s="17" t="s">
        <v>30</v>
      </c>
      <c r="B9" s="118" t="s">
        <v>97</v>
      </c>
      <c r="C9" s="103" t="s">
        <v>97</v>
      </c>
      <c r="D9" s="103" t="s">
        <v>97</v>
      </c>
      <c r="E9" s="103">
        <v>13</v>
      </c>
      <c r="F9" s="136">
        <v>15</v>
      </c>
      <c r="G9" s="19" t="s">
        <v>97</v>
      </c>
      <c r="H9" s="19" t="s">
        <v>97</v>
      </c>
      <c r="I9" s="19" t="s">
        <v>97</v>
      </c>
      <c r="J9" s="19">
        <v>29.851565817247444</v>
      </c>
      <c r="K9" s="19">
        <v>35.886830197271223</v>
      </c>
    </row>
    <row r="10" spans="1:16" s="16" customFormat="1" ht="15" customHeight="1" x14ac:dyDescent="0.25">
      <c r="A10" s="17" t="s">
        <v>31</v>
      </c>
      <c r="B10" s="118">
        <v>0</v>
      </c>
      <c r="C10" s="103">
        <v>0</v>
      </c>
      <c r="D10" s="103">
        <v>0</v>
      </c>
      <c r="E10" s="103">
        <v>0</v>
      </c>
      <c r="F10" s="136">
        <v>0</v>
      </c>
      <c r="G10" s="19">
        <v>0</v>
      </c>
      <c r="H10" s="19">
        <v>0</v>
      </c>
      <c r="I10" s="19">
        <v>0</v>
      </c>
      <c r="J10" s="19">
        <v>0</v>
      </c>
      <c r="K10" s="19">
        <v>0</v>
      </c>
    </row>
    <row r="11" spans="1:16" s="16" customFormat="1" ht="15" customHeight="1" x14ac:dyDescent="0.25">
      <c r="A11" s="17" t="s">
        <v>32</v>
      </c>
      <c r="B11" s="118" t="s">
        <v>97</v>
      </c>
      <c r="C11" s="103">
        <v>0</v>
      </c>
      <c r="D11" s="103" t="s">
        <v>97</v>
      </c>
      <c r="E11" s="103">
        <v>0</v>
      </c>
      <c r="F11" s="136" t="s">
        <v>97</v>
      </c>
      <c r="G11" s="19" t="s">
        <v>97</v>
      </c>
      <c r="H11" s="19">
        <v>0</v>
      </c>
      <c r="I11" s="19" t="s">
        <v>97</v>
      </c>
      <c r="J11" s="19">
        <v>0</v>
      </c>
      <c r="K11" s="19" t="s">
        <v>97</v>
      </c>
    </row>
    <row r="12" spans="1:16" s="16" customFormat="1" ht="15" customHeight="1" x14ac:dyDescent="0.25">
      <c r="A12" s="20" t="s">
        <v>33</v>
      </c>
      <c r="B12" s="118">
        <v>3</v>
      </c>
      <c r="C12" s="103">
        <v>17</v>
      </c>
      <c r="D12" s="103">
        <v>19</v>
      </c>
      <c r="E12" s="103">
        <v>21</v>
      </c>
      <c r="F12" s="136">
        <v>25</v>
      </c>
      <c r="G12" s="19">
        <v>1.3999550868804005</v>
      </c>
      <c r="H12" s="19">
        <v>7.9015696031016782</v>
      </c>
      <c r="I12" s="19">
        <v>8.8128733572554534</v>
      </c>
      <c r="J12" s="19">
        <v>9.7257324282343944</v>
      </c>
      <c r="K12" s="19">
        <v>11.621687153807313</v>
      </c>
    </row>
    <row r="13" spans="1:16" s="16" customFormat="1" ht="15" customHeight="1" x14ac:dyDescent="0.25">
      <c r="A13" s="17" t="s">
        <v>34</v>
      </c>
      <c r="B13" s="118">
        <v>0</v>
      </c>
      <c r="C13" s="103" t="s">
        <v>97</v>
      </c>
      <c r="D13" s="103">
        <v>0</v>
      </c>
      <c r="E13" s="103">
        <v>0</v>
      </c>
      <c r="F13" s="136" t="s">
        <v>97</v>
      </c>
      <c r="G13" s="19">
        <v>0</v>
      </c>
      <c r="H13" s="19" t="s">
        <v>97</v>
      </c>
      <c r="I13" s="19">
        <v>0</v>
      </c>
      <c r="J13" s="19">
        <v>0</v>
      </c>
      <c r="K13" s="19" t="s">
        <v>97</v>
      </c>
    </row>
    <row r="14" spans="1:16" s="16" customFormat="1" ht="15" customHeight="1" x14ac:dyDescent="0.25">
      <c r="A14" s="17" t="s">
        <v>35</v>
      </c>
      <c r="B14" s="118">
        <v>0</v>
      </c>
      <c r="C14" s="103">
        <v>0</v>
      </c>
      <c r="D14" s="103" t="s">
        <v>97</v>
      </c>
      <c r="E14" s="103" t="s">
        <v>97</v>
      </c>
      <c r="F14" s="136" t="s">
        <v>97</v>
      </c>
      <c r="G14" s="19">
        <v>0</v>
      </c>
      <c r="H14" s="19">
        <v>0</v>
      </c>
      <c r="I14" s="19" t="s">
        <v>97</v>
      </c>
      <c r="J14" s="19" t="s">
        <v>97</v>
      </c>
      <c r="K14" s="19" t="s">
        <v>97</v>
      </c>
    </row>
    <row r="15" spans="1:16" s="16" customFormat="1" ht="15" customHeight="1" x14ac:dyDescent="0.25">
      <c r="A15" s="17" t="s">
        <v>36</v>
      </c>
      <c r="B15" s="118">
        <v>107</v>
      </c>
      <c r="C15" s="103">
        <v>65</v>
      </c>
      <c r="D15" s="103">
        <v>60</v>
      </c>
      <c r="E15" s="103">
        <v>45</v>
      </c>
      <c r="F15" s="136">
        <v>60</v>
      </c>
      <c r="G15" s="19">
        <v>52.260393862545726</v>
      </c>
      <c r="H15" s="19">
        <v>31.504853743936941</v>
      </c>
      <c r="I15" s="19">
        <v>28.826533738467962</v>
      </c>
      <c r="J15" s="19">
        <v>21.468194222656653</v>
      </c>
      <c r="K15" s="19">
        <v>28.473154901027762</v>
      </c>
    </row>
    <row r="16" spans="1:16" s="16" customFormat="1" ht="15" customHeight="1" x14ac:dyDescent="0.25">
      <c r="A16" s="17" t="s">
        <v>37</v>
      </c>
      <c r="B16" s="118">
        <v>0</v>
      </c>
      <c r="C16" s="103">
        <v>0</v>
      </c>
      <c r="D16" s="103" t="s">
        <v>97</v>
      </c>
      <c r="E16" s="103">
        <v>0</v>
      </c>
      <c r="F16" s="136">
        <v>0</v>
      </c>
      <c r="G16" s="19">
        <v>0</v>
      </c>
      <c r="H16" s="19">
        <v>0</v>
      </c>
      <c r="I16" s="19" t="s">
        <v>97</v>
      </c>
      <c r="J16" s="19">
        <v>0</v>
      </c>
      <c r="K16" s="19">
        <v>0</v>
      </c>
    </row>
    <row r="17" spans="1:11" s="16" customFormat="1" ht="15" customHeight="1" x14ac:dyDescent="0.25">
      <c r="A17" s="20" t="s">
        <v>38</v>
      </c>
      <c r="B17" s="118" t="s">
        <v>97</v>
      </c>
      <c r="C17" s="103" t="s">
        <v>97</v>
      </c>
      <c r="D17" s="103" t="s">
        <v>97</v>
      </c>
      <c r="E17" s="103">
        <v>0</v>
      </c>
      <c r="F17" s="136" t="s">
        <v>97</v>
      </c>
      <c r="G17" s="19" t="s">
        <v>97</v>
      </c>
      <c r="H17" s="19" t="s">
        <v>97</v>
      </c>
      <c r="I17" s="19" t="s">
        <v>97</v>
      </c>
      <c r="J17" s="19">
        <v>0</v>
      </c>
      <c r="K17" s="19" t="s">
        <v>97</v>
      </c>
    </row>
    <row r="18" spans="1:11" s="16" customFormat="1" ht="15" customHeight="1" x14ac:dyDescent="0.25">
      <c r="A18" s="17" t="s">
        <v>39</v>
      </c>
      <c r="B18" s="118" t="s">
        <v>97</v>
      </c>
      <c r="C18" s="103" t="s">
        <v>97</v>
      </c>
      <c r="D18" s="103" t="s">
        <v>97</v>
      </c>
      <c r="E18" s="103" t="s">
        <v>97</v>
      </c>
      <c r="F18" s="136" t="s">
        <v>97</v>
      </c>
      <c r="G18" s="19" t="s">
        <v>97</v>
      </c>
      <c r="H18" s="19" t="s">
        <v>97</v>
      </c>
      <c r="I18" s="19" t="s">
        <v>97</v>
      </c>
      <c r="J18" s="19" t="s">
        <v>97</v>
      </c>
      <c r="K18" s="19" t="s">
        <v>97</v>
      </c>
    </row>
    <row r="19" spans="1:11" s="16" customFormat="1" ht="15" customHeight="1" x14ac:dyDescent="0.25">
      <c r="A19" s="17" t="s">
        <v>40</v>
      </c>
      <c r="B19" s="118">
        <v>0</v>
      </c>
      <c r="C19" s="103">
        <v>0</v>
      </c>
      <c r="D19" s="103">
        <v>0</v>
      </c>
      <c r="E19" s="103">
        <v>0</v>
      </c>
      <c r="F19" s="136">
        <v>0</v>
      </c>
      <c r="G19" s="19">
        <v>0</v>
      </c>
      <c r="H19" s="19">
        <v>0</v>
      </c>
      <c r="I19" s="19">
        <v>0</v>
      </c>
      <c r="J19" s="19">
        <v>0</v>
      </c>
      <c r="K19" s="19">
        <v>0</v>
      </c>
    </row>
    <row r="20" spans="1:11" s="16" customFormat="1" ht="15" customHeight="1" x14ac:dyDescent="0.25">
      <c r="A20" s="17" t="s">
        <v>41</v>
      </c>
      <c r="B20" s="118">
        <v>70</v>
      </c>
      <c r="C20" s="103">
        <v>87</v>
      </c>
      <c r="D20" s="103">
        <v>86</v>
      </c>
      <c r="E20" s="103">
        <v>53</v>
      </c>
      <c r="F20" s="136">
        <v>95</v>
      </c>
      <c r="G20" s="19">
        <v>39.065601833362614</v>
      </c>
      <c r="H20" s="19">
        <v>47.928322651880876</v>
      </c>
      <c r="I20" s="19">
        <v>46.780735572013946</v>
      </c>
      <c r="J20" s="19">
        <v>28.6116812941954</v>
      </c>
      <c r="K20" s="19">
        <v>50.890567775263825</v>
      </c>
    </row>
    <row r="21" spans="1:11" s="16" customFormat="1" ht="15" customHeight="1" x14ac:dyDescent="0.25">
      <c r="A21" s="17" t="s">
        <v>42</v>
      </c>
      <c r="B21" s="118">
        <v>15</v>
      </c>
      <c r="C21" s="103">
        <v>21</v>
      </c>
      <c r="D21" s="103" t="s">
        <v>97</v>
      </c>
      <c r="E21" s="103">
        <v>12</v>
      </c>
      <c r="F21" s="136" t="s">
        <v>97</v>
      </c>
      <c r="G21" s="19">
        <v>52.871640386905575</v>
      </c>
      <c r="H21" s="19">
        <v>73.1741514247597</v>
      </c>
      <c r="I21" s="19" t="s">
        <v>97</v>
      </c>
      <c r="J21" s="19">
        <v>40.651911214981567</v>
      </c>
      <c r="K21" s="19" t="s">
        <v>97</v>
      </c>
    </row>
    <row r="22" spans="1:11" s="16" customFormat="1" ht="15" customHeight="1" x14ac:dyDescent="0.25">
      <c r="A22" s="17" t="s">
        <v>43</v>
      </c>
      <c r="B22" s="118">
        <v>0</v>
      </c>
      <c r="C22" s="103" t="s">
        <v>97</v>
      </c>
      <c r="D22" s="103">
        <v>0</v>
      </c>
      <c r="E22" s="103" t="s">
        <v>97</v>
      </c>
      <c r="F22" s="136" t="s">
        <v>97</v>
      </c>
      <c r="G22" s="19">
        <v>0</v>
      </c>
      <c r="H22" s="19" t="s">
        <v>97</v>
      </c>
      <c r="I22" s="19">
        <v>0</v>
      </c>
      <c r="J22" s="19" t="s">
        <v>97</v>
      </c>
      <c r="K22" s="19" t="s">
        <v>97</v>
      </c>
    </row>
    <row r="23" spans="1:11" s="16" customFormat="1" ht="15" customHeight="1" x14ac:dyDescent="0.25">
      <c r="A23" s="17" t="s">
        <v>44</v>
      </c>
      <c r="B23" s="118">
        <v>0</v>
      </c>
      <c r="C23" s="103">
        <v>0</v>
      </c>
      <c r="D23" s="103">
        <v>0</v>
      </c>
      <c r="E23" s="103">
        <v>0</v>
      </c>
      <c r="F23" s="136">
        <v>0</v>
      </c>
      <c r="G23" s="19">
        <v>0</v>
      </c>
      <c r="H23" s="19">
        <v>0</v>
      </c>
      <c r="I23" s="19">
        <v>0</v>
      </c>
      <c r="J23" s="19">
        <v>0</v>
      </c>
      <c r="K23" s="19">
        <v>0</v>
      </c>
    </row>
    <row r="24" spans="1:11" s="16" customFormat="1" ht="15" customHeight="1" x14ac:dyDescent="0.25">
      <c r="A24" s="17" t="s">
        <v>45</v>
      </c>
      <c r="B24" s="118">
        <v>180</v>
      </c>
      <c r="C24" s="103">
        <v>287</v>
      </c>
      <c r="D24" s="103">
        <v>376</v>
      </c>
      <c r="E24" s="103">
        <v>382</v>
      </c>
      <c r="F24" s="136">
        <v>492</v>
      </c>
      <c r="G24" s="19">
        <v>8.6711899263552024</v>
      </c>
      <c r="H24" s="19">
        <v>13.975002760380436</v>
      </c>
      <c r="I24" s="19">
        <v>18.523047633216471</v>
      </c>
      <c r="J24" s="19">
        <v>19.062388617978989</v>
      </c>
      <c r="K24" s="19">
        <v>24.882210217420017</v>
      </c>
    </row>
    <row r="25" spans="1:11" s="16" customFormat="1" ht="16.5" customHeight="1" x14ac:dyDescent="0.25">
      <c r="A25" s="16" t="s">
        <v>264</v>
      </c>
      <c r="B25" s="118">
        <v>14</v>
      </c>
      <c r="C25" s="103">
        <v>17</v>
      </c>
      <c r="D25" s="103">
        <v>22</v>
      </c>
      <c r="E25" s="103">
        <v>12</v>
      </c>
      <c r="F25" s="136">
        <v>40</v>
      </c>
      <c r="G25" s="19">
        <v>12.543389120687388</v>
      </c>
      <c r="H25" s="19">
        <v>15.278231020797115</v>
      </c>
      <c r="I25" s="19">
        <v>19.844859548912478</v>
      </c>
      <c r="J25" s="19">
        <v>10.869348389347556</v>
      </c>
      <c r="K25" s="19">
        <v>36.69780702404347</v>
      </c>
    </row>
    <row r="26" spans="1:11" s="16" customFormat="1" ht="16.5" customHeight="1" x14ac:dyDescent="0.25">
      <c r="A26" s="16" t="s">
        <v>265</v>
      </c>
      <c r="B26" s="118">
        <v>0</v>
      </c>
      <c r="C26" s="103" t="s">
        <v>97</v>
      </c>
      <c r="D26" s="103">
        <v>0</v>
      </c>
      <c r="E26" s="103" t="s">
        <v>97</v>
      </c>
      <c r="F26" s="136" t="s">
        <v>97</v>
      </c>
      <c r="G26" s="19">
        <v>0</v>
      </c>
      <c r="H26" s="19" t="s">
        <v>97</v>
      </c>
      <c r="I26" s="19">
        <v>0</v>
      </c>
      <c r="J26" s="19" t="s">
        <v>97</v>
      </c>
      <c r="K26" s="19" t="s">
        <v>97</v>
      </c>
    </row>
    <row r="27" spans="1:11" s="16" customFormat="1" ht="15" customHeight="1" x14ac:dyDescent="0.25">
      <c r="A27" s="17" t="s">
        <v>48</v>
      </c>
      <c r="B27" s="118" t="s">
        <v>97</v>
      </c>
      <c r="C27" s="103" t="s">
        <v>97</v>
      </c>
      <c r="D27" s="103" t="s">
        <v>97</v>
      </c>
      <c r="E27" s="103" t="s">
        <v>97</v>
      </c>
      <c r="F27" s="136" t="s">
        <v>97</v>
      </c>
      <c r="G27" s="19" t="s">
        <v>97</v>
      </c>
      <c r="H27" s="19" t="s">
        <v>97</v>
      </c>
      <c r="I27" s="19" t="s">
        <v>97</v>
      </c>
      <c r="J27" s="19" t="s">
        <v>97</v>
      </c>
      <c r="K27" s="19" t="s">
        <v>97</v>
      </c>
    </row>
    <row r="28" spans="1:11" s="16" customFormat="1" ht="15" customHeight="1" x14ac:dyDescent="0.25">
      <c r="A28" s="17" t="s">
        <v>49</v>
      </c>
      <c r="B28" s="118">
        <v>1</v>
      </c>
      <c r="C28" s="103">
        <v>0</v>
      </c>
      <c r="D28" s="103">
        <v>1</v>
      </c>
      <c r="E28" s="103">
        <v>2</v>
      </c>
      <c r="F28" s="136">
        <v>1</v>
      </c>
      <c r="G28" s="19">
        <v>2.6217455550122049</v>
      </c>
      <c r="H28" s="19">
        <v>0</v>
      </c>
      <c r="I28" s="19">
        <v>2.6302163093414297</v>
      </c>
      <c r="J28" s="19">
        <v>5.2705818456361655</v>
      </c>
      <c r="K28" s="19">
        <v>2.6485603469722494</v>
      </c>
    </row>
    <row r="29" spans="1:11" s="16" customFormat="1" ht="15" customHeight="1" x14ac:dyDescent="0.25">
      <c r="A29" s="17" t="s">
        <v>50</v>
      </c>
      <c r="B29" s="118">
        <v>0</v>
      </c>
      <c r="C29" s="103">
        <v>0</v>
      </c>
      <c r="D29" s="103">
        <v>0</v>
      </c>
      <c r="E29" s="103" t="s">
        <v>97</v>
      </c>
      <c r="F29" s="136">
        <v>0</v>
      </c>
      <c r="G29" s="19">
        <v>0</v>
      </c>
      <c r="H29" s="19">
        <v>0</v>
      </c>
      <c r="I29" s="19">
        <v>0</v>
      </c>
      <c r="J29" s="19" t="s">
        <v>97</v>
      </c>
      <c r="K29" s="19">
        <v>0</v>
      </c>
    </row>
    <row r="30" spans="1:11" s="16" customFormat="1" ht="15" customHeight="1" x14ac:dyDescent="0.25">
      <c r="A30" s="17" t="s">
        <v>51</v>
      </c>
      <c r="B30" s="118">
        <v>0</v>
      </c>
      <c r="C30" s="103" t="s">
        <v>97</v>
      </c>
      <c r="D30" s="103">
        <v>0</v>
      </c>
      <c r="E30" s="103" t="s">
        <v>97</v>
      </c>
      <c r="F30" s="136">
        <v>0</v>
      </c>
      <c r="G30" s="19">
        <v>0</v>
      </c>
      <c r="H30" s="19" t="s">
        <v>97</v>
      </c>
      <c r="I30" s="19">
        <v>0</v>
      </c>
      <c r="J30" s="19" t="s">
        <v>97</v>
      </c>
      <c r="K30" s="19">
        <v>0</v>
      </c>
    </row>
    <row r="31" spans="1:11" s="16" customFormat="1" ht="15" customHeight="1" x14ac:dyDescent="0.25">
      <c r="A31" s="17" t="s">
        <v>52</v>
      </c>
      <c r="B31" s="118">
        <v>10</v>
      </c>
      <c r="C31" s="103">
        <v>7</v>
      </c>
      <c r="D31" s="103">
        <v>12</v>
      </c>
      <c r="E31" s="103">
        <v>3</v>
      </c>
      <c r="F31" s="136">
        <v>9</v>
      </c>
      <c r="G31" s="19">
        <v>17.360599122447951</v>
      </c>
      <c r="H31" s="19">
        <v>12.04785623694892</v>
      </c>
      <c r="I31" s="19">
        <v>20.371247428368466</v>
      </c>
      <c r="J31" s="19">
        <v>5.0353083662150651</v>
      </c>
      <c r="K31" s="19">
        <v>14.935268280200489</v>
      </c>
    </row>
    <row r="32" spans="1:11" s="16" customFormat="1" ht="15" customHeight="1" x14ac:dyDescent="0.25">
      <c r="A32" s="17" t="s">
        <v>53</v>
      </c>
      <c r="B32" s="118">
        <v>0</v>
      </c>
      <c r="C32" s="103">
        <v>0</v>
      </c>
      <c r="D32" s="103">
        <v>0</v>
      </c>
      <c r="E32" s="103">
        <v>0</v>
      </c>
      <c r="F32" s="136">
        <v>0</v>
      </c>
      <c r="G32" s="19">
        <v>0</v>
      </c>
      <c r="H32" s="19">
        <v>0</v>
      </c>
      <c r="I32" s="19">
        <v>0</v>
      </c>
      <c r="J32" s="19">
        <v>0</v>
      </c>
      <c r="K32" s="19">
        <v>0</v>
      </c>
    </row>
    <row r="33" spans="1:11" s="16" customFormat="1" ht="15" customHeight="1" x14ac:dyDescent="0.25">
      <c r="A33" s="17" t="s">
        <v>54</v>
      </c>
      <c r="B33" s="118">
        <v>0</v>
      </c>
      <c r="C33" s="103">
        <v>0</v>
      </c>
      <c r="D33" s="103">
        <v>0</v>
      </c>
      <c r="E33" s="103">
        <v>0</v>
      </c>
      <c r="F33" s="136">
        <v>0</v>
      </c>
      <c r="G33" s="19">
        <v>0</v>
      </c>
      <c r="H33" s="19">
        <v>0</v>
      </c>
      <c r="I33" s="19">
        <v>0</v>
      </c>
      <c r="J33" s="19">
        <v>0</v>
      </c>
      <c r="K33" s="19">
        <v>0</v>
      </c>
    </row>
    <row r="34" spans="1:11" s="16" customFormat="1" ht="15" customHeight="1" x14ac:dyDescent="0.25">
      <c r="A34" s="17" t="s">
        <v>55</v>
      </c>
      <c r="B34" s="118">
        <v>2</v>
      </c>
      <c r="C34" s="103">
        <v>7</v>
      </c>
      <c r="D34" s="103">
        <v>3</v>
      </c>
      <c r="E34" s="103">
        <v>2</v>
      </c>
      <c r="F34" s="136">
        <v>6</v>
      </c>
      <c r="G34" s="19">
        <v>2.3770437690490187</v>
      </c>
      <c r="H34" s="19">
        <v>8.307257839224274</v>
      </c>
      <c r="I34" s="19">
        <v>3.5525352295981301</v>
      </c>
      <c r="J34" s="19">
        <v>2.3788855353228073</v>
      </c>
      <c r="K34" s="19">
        <v>7.1294030497003416</v>
      </c>
    </row>
    <row r="35" spans="1:11" s="16" customFormat="1" ht="15" customHeight="1" x14ac:dyDescent="0.25">
      <c r="A35" s="17" t="s">
        <v>56</v>
      </c>
      <c r="B35" s="118">
        <v>0</v>
      </c>
      <c r="C35" s="103">
        <v>0</v>
      </c>
      <c r="D35" s="103" t="s">
        <v>97</v>
      </c>
      <c r="E35" s="103" t="s">
        <v>97</v>
      </c>
      <c r="F35" s="136" t="s">
        <v>97</v>
      </c>
      <c r="G35" s="19">
        <v>0</v>
      </c>
      <c r="H35" s="19">
        <v>0</v>
      </c>
      <c r="I35" s="19" t="s">
        <v>97</v>
      </c>
      <c r="J35" s="19" t="s">
        <v>97</v>
      </c>
      <c r="K35" s="19" t="s">
        <v>97</v>
      </c>
    </row>
    <row r="36" spans="1:11" s="16" customFormat="1" ht="15" customHeight="1" x14ac:dyDescent="0.25">
      <c r="A36" s="17" t="s">
        <v>57</v>
      </c>
      <c r="B36" s="118">
        <v>0</v>
      </c>
      <c r="C36" s="103" t="s">
        <v>97</v>
      </c>
      <c r="D36" s="103">
        <v>0</v>
      </c>
      <c r="E36" s="103" t="s">
        <v>97</v>
      </c>
      <c r="F36" s="136" t="s">
        <v>97</v>
      </c>
      <c r="G36" s="19">
        <v>0</v>
      </c>
      <c r="H36" s="19" t="s">
        <v>97</v>
      </c>
      <c r="I36" s="19">
        <v>0</v>
      </c>
      <c r="J36" s="19" t="s">
        <v>97</v>
      </c>
      <c r="K36" s="19" t="s">
        <v>97</v>
      </c>
    </row>
    <row r="37" spans="1:11" s="16" customFormat="1" ht="15" customHeight="1" x14ac:dyDescent="0.25">
      <c r="A37" s="17" t="s">
        <v>58</v>
      </c>
      <c r="B37" s="118">
        <v>16</v>
      </c>
      <c r="C37" s="103">
        <v>30</v>
      </c>
      <c r="D37" s="103">
        <v>35</v>
      </c>
      <c r="E37" s="103">
        <v>51</v>
      </c>
      <c r="F37" s="136">
        <v>55</v>
      </c>
      <c r="G37" s="19">
        <v>2.5914929003878995</v>
      </c>
      <c r="H37" s="19">
        <v>4.8958332780287632</v>
      </c>
      <c r="I37" s="19">
        <v>5.7567118170503271</v>
      </c>
      <c r="J37" s="19">
        <v>8.4640087376381494</v>
      </c>
      <c r="K37" s="19">
        <v>9.2454456570192711</v>
      </c>
    </row>
    <row r="38" spans="1:11" s="16" customFormat="1" ht="15" customHeight="1" x14ac:dyDescent="0.25">
      <c r="A38" s="17" t="s">
        <v>59</v>
      </c>
      <c r="B38" s="118">
        <v>1</v>
      </c>
      <c r="C38" s="103">
        <v>2</v>
      </c>
      <c r="D38" s="103">
        <v>0</v>
      </c>
      <c r="E38" s="103">
        <v>1</v>
      </c>
      <c r="F38" s="136">
        <v>3</v>
      </c>
      <c r="G38" s="19">
        <v>1.4228568407549691</v>
      </c>
      <c r="H38" s="19">
        <v>2.7912552291551673</v>
      </c>
      <c r="I38" s="19">
        <v>0</v>
      </c>
      <c r="J38" s="19">
        <v>1.3539592608474098</v>
      </c>
      <c r="K38" s="19">
        <v>4.0152077010735567</v>
      </c>
    </row>
    <row r="39" spans="1:11" s="16" customFormat="1" ht="15" customHeight="1" x14ac:dyDescent="0.25">
      <c r="A39" s="17" t="s">
        <v>60</v>
      </c>
      <c r="B39" s="118">
        <v>0</v>
      </c>
      <c r="C39" s="103">
        <v>0</v>
      </c>
      <c r="D39" s="103">
        <v>0</v>
      </c>
      <c r="E39" s="103">
        <v>0</v>
      </c>
      <c r="F39" s="136">
        <v>0</v>
      </c>
      <c r="G39" s="19">
        <v>0</v>
      </c>
      <c r="H39" s="19">
        <v>0</v>
      </c>
      <c r="I39" s="19">
        <v>0</v>
      </c>
      <c r="J39" s="19">
        <v>0</v>
      </c>
      <c r="K39" s="19">
        <v>0</v>
      </c>
    </row>
    <row r="40" spans="1:11" s="16" customFormat="1" ht="15" customHeight="1" x14ac:dyDescent="0.25">
      <c r="A40" s="17" t="s">
        <v>61</v>
      </c>
      <c r="B40" s="118">
        <v>25</v>
      </c>
      <c r="C40" s="103">
        <v>37</v>
      </c>
      <c r="D40" s="103">
        <v>40</v>
      </c>
      <c r="E40" s="103">
        <v>61</v>
      </c>
      <c r="F40" s="136">
        <v>55</v>
      </c>
      <c r="G40" s="19">
        <v>5.3219896266283211</v>
      </c>
      <c r="H40" s="19">
        <v>7.845191667937887</v>
      </c>
      <c r="I40" s="19">
        <v>8.4512570967684031</v>
      </c>
      <c r="J40" s="19">
        <v>12.824914964305892</v>
      </c>
      <c r="K40" s="19">
        <v>11.533721874566563</v>
      </c>
    </row>
    <row r="41" spans="1:11" s="16" customFormat="1" ht="15" customHeight="1" x14ac:dyDescent="0.25">
      <c r="A41" s="17" t="s">
        <v>62</v>
      </c>
      <c r="B41" s="118">
        <v>34</v>
      </c>
      <c r="C41" s="103">
        <v>50</v>
      </c>
      <c r="D41" s="103">
        <v>75</v>
      </c>
      <c r="E41" s="103">
        <v>50</v>
      </c>
      <c r="F41" s="136">
        <v>75</v>
      </c>
      <c r="G41" s="19">
        <v>10.840345660240475</v>
      </c>
      <c r="H41" s="19">
        <v>15.797848013940476</v>
      </c>
      <c r="I41" s="19">
        <v>23.498304692082861</v>
      </c>
      <c r="J41" s="19">
        <v>15.541731473861978</v>
      </c>
      <c r="K41" s="19">
        <v>23.337217952642906</v>
      </c>
    </row>
    <row r="42" spans="1:11" s="16" customFormat="1" ht="15" customHeight="1" x14ac:dyDescent="0.25">
      <c r="A42" s="17" t="s">
        <v>63</v>
      </c>
      <c r="B42" s="118" t="s">
        <v>97</v>
      </c>
      <c r="C42" s="103">
        <v>0</v>
      </c>
      <c r="D42" s="103" t="s">
        <v>97</v>
      </c>
      <c r="E42" s="103">
        <v>0</v>
      </c>
      <c r="F42" s="136">
        <v>0</v>
      </c>
      <c r="G42" s="19" t="s">
        <v>97</v>
      </c>
      <c r="H42" s="19">
        <v>0</v>
      </c>
      <c r="I42" s="19" t="s">
        <v>97</v>
      </c>
      <c r="J42" s="19">
        <v>0</v>
      </c>
      <c r="K42" s="19">
        <v>0</v>
      </c>
    </row>
    <row r="43" spans="1:11" s="16" customFormat="1" ht="15" customHeight="1" x14ac:dyDescent="0.25">
      <c r="A43" s="17" t="s">
        <v>64</v>
      </c>
      <c r="B43" s="118">
        <v>48</v>
      </c>
      <c r="C43" s="103">
        <v>70</v>
      </c>
      <c r="D43" s="103">
        <v>100</v>
      </c>
      <c r="E43" s="103">
        <v>87</v>
      </c>
      <c r="F43" s="136">
        <v>122</v>
      </c>
      <c r="G43" s="19">
        <v>10.760166023541506</v>
      </c>
      <c r="H43" s="19">
        <v>15.654082317247939</v>
      </c>
      <c r="I43" s="19">
        <v>22.260307086702905</v>
      </c>
      <c r="J43" s="19">
        <v>19.326600205607594</v>
      </c>
      <c r="K43" s="19">
        <v>27.099569695111413</v>
      </c>
    </row>
    <row r="44" spans="1:11" s="16" customFormat="1" ht="15" customHeight="1" x14ac:dyDescent="0.25">
      <c r="A44" s="17" t="s">
        <v>65</v>
      </c>
      <c r="B44" s="118">
        <v>17</v>
      </c>
      <c r="C44" s="103">
        <v>30</v>
      </c>
      <c r="D44" s="103">
        <v>39</v>
      </c>
      <c r="E44" s="103">
        <v>59</v>
      </c>
      <c r="F44" s="136">
        <v>71</v>
      </c>
      <c r="G44" s="19">
        <v>2.6545680984678039</v>
      </c>
      <c r="H44" s="19">
        <v>4.7041409719333549</v>
      </c>
      <c r="I44" s="19">
        <v>6.1600136135412589</v>
      </c>
      <c r="J44" s="19">
        <v>9.3535528642245982</v>
      </c>
      <c r="K44" s="19">
        <v>11.360338545955022</v>
      </c>
    </row>
    <row r="45" spans="1:11" s="16" customFormat="1" ht="15" customHeight="1" x14ac:dyDescent="0.25">
      <c r="A45" s="17" t="s">
        <v>66</v>
      </c>
      <c r="B45" s="118">
        <v>24</v>
      </c>
      <c r="C45" s="103">
        <v>41</v>
      </c>
      <c r="D45" s="103">
        <v>52</v>
      </c>
      <c r="E45" s="103">
        <v>51</v>
      </c>
      <c r="F45" s="136">
        <v>60</v>
      </c>
      <c r="G45" s="19">
        <v>12.345431614862292</v>
      </c>
      <c r="H45" s="19">
        <v>21.245728806891297</v>
      </c>
      <c r="I45" s="19">
        <v>27.195050622145082</v>
      </c>
      <c r="J45" s="19">
        <v>26.956032122031029</v>
      </c>
      <c r="K45" s="19">
        <v>32.600106403158044</v>
      </c>
    </row>
    <row r="46" spans="1:11" s="16" customFormat="1" ht="15" customHeight="1" x14ac:dyDescent="0.25">
      <c r="A46" s="17" t="s">
        <v>67</v>
      </c>
      <c r="B46" s="118">
        <v>115</v>
      </c>
      <c r="C46" s="103">
        <v>157</v>
      </c>
      <c r="D46" s="103">
        <v>120</v>
      </c>
      <c r="E46" s="103">
        <v>55</v>
      </c>
      <c r="F46" s="136">
        <v>60</v>
      </c>
      <c r="G46" s="19">
        <v>76.427031866917545</v>
      </c>
      <c r="H46" s="19">
        <v>103.3700432265193</v>
      </c>
      <c r="I46" s="19">
        <v>77.98171117903297</v>
      </c>
      <c r="J46" s="19">
        <v>35.274879856020718</v>
      </c>
      <c r="K46" s="19">
        <v>38.185196312596922</v>
      </c>
    </row>
    <row r="47" spans="1:11" s="16" customFormat="1" ht="15" customHeight="1" x14ac:dyDescent="0.25">
      <c r="A47" s="17" t="s">
        <v>68</v>
      </c>
      <c r="B47" s="118">
        <v>0</v>
      </c>
      <c r="C47" s="103">
        <v>0</v>
      </c>
      <c r="D47" s="103">
        <v>5</v>
      </c>
      <c r="E47" s="103">
        <v>1</v>
      </c>
      <c r="F47" s="136">
        <v>1</v>
      </c>
      <c r="G47" s="19">
        <v>0</v>
      </c>
      <c r="H47" s="19">
        <v>0</v>
      </c>
      <c r="I47" s="19">
        <v>10.01369347844723</v>
      </c>
      <c r="J47" s="19">
        <v>1.9969965188555077</v>
      </c>
      <c r="K47" s="19">
        <v>2.0269649771660379</v>
      </c>
    </row>
    <row r="48" spans="1:11" s="16" customFormat="1" ht="15" customHeight="1" x14ac:dyDescent="0.25">
      <c r="A48" s="17" t="s">
        <v>69</v>
      </c>
      <c r="B48" s="118">
        <v>2</v>
      </c>
      <c r="C48" s="103">
        <v>2</v>
      </c>
      <c r="D48" s="103">
        <v>10</v>
      </c>
      <c r="E48" s="103">
        <v>9</v>
      </c>
      <c r="F48" s="136">
        <v>12</v>
      </c>
      <c r="G48" s="19">
        <v>1.4530487050514134</v>
      </c>
      <c r="H48" s="19">
        <v>1.4632817425924456</v>
      </c>
      <c r="I48" s="19">
        <v>7.3653871283287833</v>
      </c>
      <c r="J48" s="19">
        <v>6.6961897619844901</v>
      </c>
      <c r="K48" s="19">
        <v>9.0374045498758644</v>
      </c>
    </row>
    <row r="49" spans="1:11" s="16" customFormat="1" ht="15" customHeight="1" x14ac:dyDescent="0.25">
      <c r="A49" s="17" t="s">
        <v>70</v>
      </c>
      <c r="B49" s="118">
        <v>10</v>
      </c>
      <c r="C49" s="103">
        <v>4</v>
      </c>
      <c r="D49" s="103">
        <v>9</v>
      </c>
      <c r="E49" s="103">
        <v>5</v>
      </c>
      <c r="F49" s="136">
        <v>3</v>
      </c>
      <c r="G49" s="19">
        <v>10.855154771368028</v>
      </c>
      <c r="H49" s="19">
        <v>4.334803904375498</v>
      </c>
      <c r="I49" s="19">
        <v>9.7436414237361078</v>
      </c>
      <c r="J49" s="19">
        <v>5.4210464719154956</v>
      </c>
      <c r="K49" s="19">
        <v>3.2918268113689746</v>
      </c>
    </row>
    <row r="50" spans="1:11" s="16" customFormat="1" ht="15" customHeight="1" x14ac:dyDescent="0.25">
      <c r="A50" s="17" t="s">
        <v>71</v>
      </c>
      <c r="B50" s="118">
        <v>16</v>
      </c>
      <c r="C50" s="103">
        <v>35</v>
      </c>
      <c r="D50" s="103">
        <v>49</v>
      </c>
      <c r="E50" s="103">
        <v>41</v>
      </c>
      <c r="F50" s="136">
        <v>46</v>
      </c>
      <c r="G50" s="19">
        <v>4.2899042394215074</v>
      </c>
      <c r="H50" s="19">
        <v>9.4213765172956538</v>
      </c>
      <c r="I50" s="19">
        <v>13.270518962405502</v>
      </c>
      <c r="J50" s="19">
        <v>11.161568439670884</v>
      </c>
      <c r="K50" s="19">
        <v>12.694325784376211</v>
      </c>
    </row>
    <row r="51" spans="1:11" s="16" customFormat="1" ht="15" customHeight="1" x14ac:dyDescent="0.25">
      <c r="A51" s="17" t="s">
        <v>72</v>
      </c>
      <c r="B51" s="118">
        <v>4</v>
      </c>
      <c r="C51" s="103">
        <v>6</v>
      </c>
      <c r="D51" s="103">
        <v>4</v>
      </c>
      <c r="E51" s="103">
        <v>5</v>
      </c>
      <c r="F51" s="136">
        <v>8</v>
      </c>
      <c r="G51" s="19">
        <v>7.465865571048476</v>
      </c>
      <c r="H51" s="19">
        <v>11.280179978925537</v>
      </c>
      <c r="I51" s="19">
        <v>7.568816984516066</v>
      </c>
      <c r="J51" s="19">
        <v>9.4991760939295524</v>
      </c>
      <c r="K51" s="19">
        <v>15.507399887711518</v>
      </c>
    </row>
    <row r="52" spans="1:11" s="16" customFormat="1" ht="15" customHeight="1" x14ac:dyDescent="0.25">
      <c r="A52" s="17" t="s">
        <v>73</v>
      </c>
      <c r="B52" s="118" t="s">
        <v>97</v>
      </c>
      <c r="C52" s="103" t="s">
        <v>97</v>
      </c>
      <c r="D52" s="103" t="s">
        <v>97</v>
      </c>
      <c r="E52" s="103" t="s">
        <v>97</v>
      </c>
      <c r="F52" s="136" t="s">
        <v>97</v>
      </c>
      <c r="G52" s="19" t="s">
        <v>97</v>
      </c>
      <c r="H52" s="19" t="s">
        <v>97</v>
      </c>
      <c r="I52" s="19" t="s">
        <v>97</v>
      </c>
      <c r="J52" s="19" t="s">
        <v>97</v>
      </c>
      <c r="K52" s="19" t="s">
        <v>97</v>
      </c>
    </row>
    <row r="53" spans="1:11" s="16" customFormat="1" ht="15" customHeight="1" x14ac:dyDescent="0.25">
      <c r="A53" s="17" t="s">
        <v>74</v>
      </c>
      <c r="B53" s="118">
        <v>0</v>
      </c>
      <c r="C53" s="103">
        <v>0</v>
      </c>
      <c r="D53" s="103">
        <v>0</v>
      </c>
      <c r="E53" s="103">
        <v>0</v>
      </c>
      <c r="F53" s="136">
        <v>0</v>
      </c>
      <c r="G53" s="19">
        <v>0</v>
      </c>
      <c r="H53" s="19">
        <v>0</v>
      </c>
      <c r="I53" s="19">
        <v>0</v>
      </c>
      <c r="J53" s="19">
        <v>0</v>
      </c>
      <c r="K53" s="19">
        <v>0</v>
      </c>
    </row>
    <row r="54" spans="1:11" s="16" customFormat="1" ht="15" customHeight="1" x14ac:dyDescent="0.25">
      <c r="A54" s="17" t="s">
        <v>75</v>
      </c>
      <c r="B54" s="118">
        <v>0</v>
      </c>
      <c r="C54" s="103">
        <v>0</v>
      </c>
      <c r="D54" s="103">
        <v>0</v>
      </c>
      <c r="E54" s="103" t="s">
        <v>97</v>
      </c>
      <c r="F54" s="136" t="s">
        <v>97</v>
      </c>
      <c r="G54" s="19">
        <v>0</v>
      </c>
      <c r="H54" s="19">
        <v>0</v>
      </c>
      <c r="I54" s="19">
        <v>0</v>
      </c>
      <c r="J54" s="19" t="s">
        <v>97</v>
      </c>
      <c r="K54" s="19" t="s">
        <v>97</v>
      </c>
    </row>
    <row r="55" spans="1:11" s="16" customFormat="1" ht="15" customHeight="1" x14ac:dyDescent="0.25">
      <c r="A55" s="17" t="s">
        <v>76</v>
      </c>
      <c r="B55" s="118">
        <v>11</v>
      </c>
      <c r="C55" s="103">
        <v>8</v>
      </c>
      <c r="D55" s="103">
        <v>6</v>
      </c>
      <c r="E55" s="103">
        <v>10</v>
      </c>
      <c r="F55" s="136">
        <v>10</v>
      </c>
      <c r="G55" s="19">
        <v>13.044085911037905</v>
      </c>
      <c r="H55" s="19">
        <v>9.43393424807328</v>
      </c>
      <c r="I55" s="19">
        <v>7.0415804347631266</v>
      </c>
      <c r="J55" s="19">
        <v>11.680922044314425</v>
      </c>
      <c r="K55" s="19">
        <v>11.689865579577447</v>
      </c>
    </row>
    <row r="56" spans="1:11" s="16" customFormat="1" ht="15" customHeight="1" x14ac:dyDescent="0.25">
      <c r="A56" s="17" t="s">
        <v>77</v>
      </c>
      <c r="B56" s="118">
        <v>7</v>
      </c>
      <c r="C56" s="103">
        <v>13</v>
      </c>
      <c r="D56" s="103">
        <v>19</v>
      </c>
      <c r="E56" s="103">
        <v>9</v>
      </c>
      <c r="F56" s="136">
        <v>8</v>
      </c>
      <c r="G56" s="19">
        <v>7.8772117173443128</v>
      </c>
      <c r="H56" s="19">
        <v>14.748801499703326</v>
      </c>
      <c r="I56" s="19">
        <v>21.719096302152355</v>
      </c>
      <c r="J56" s="19">
        <v>10.330461502899661</v>
      </c>
      <c r="K56" s="19">
        <v>9.2618050731997279</v>
      </c>
    </row>
    <row r="57" spans="1:11" s="16" customFormat="1" ht="15" customHeight="1" x14ac:dyDescent="0.25">
      <c r="A57" s="17" t="s">
        <v>78</v>
      </c>
      <c r="B57" s="118">
        <v>20</v>
      </c>
      <c r="C57" s="103">
        <v>35</v>
      </c>
      <c r="D57" s="103">
        <v>37</v>
      </c>
      <c r="E57" s="103">
        <v>34</v>
      </c>
      <c r="F57" s="136">
        <v>45</v>
      </c>
      <c r="G57" s="19">
        <v>17.904831182213393</v>
      </c>
      <c r="H57" s="19">
        <v>31.133573102433253</v>
      </c>
      <c r="I57" s="19">
        <v>32.726959084530698</v>
      </c>
      <c r="J57" s="19">
        <v>29.873476478175675</v>
      </c>
      <c r="K57" s="19">
        <v>39.500058735273406</v>
      </c>
    </row>
    <row r="58" spans="1:11" s="16" customFormat="1" ht="15" customHeight="1" x14ac:dyDescent="0.25">
      <c r="A58" s="17" t="s">
        <v>79</v>
      </c>
      <c r="B58" s="118">
        <v>0</v>
      </c>
      <c r="C58" s="103" t="s">
        <v>97</v>
      </c>
      <c r="D58" s="103" t="s">
        <v>97</v>
      </c>
      <c r="E58" s="103" t="s">
        <v>97</v>
      </c>
      <c r="F58" s="136">
        <v>14</v>
      </c>
      <c r="G58" s="19">
        <v>0</v>
      </c>
      <c r="H58" s="19" t="s">
        <v>97</v>
      </c>
      <c r="I58" s="19" t="s">
        <v>97</v>
      </c>
      <c r="J58" s="19" t="s">
        <v>97</v>
      </c>
      <c r="K58" s="19">
        <v>69.757426196927852</v>
      </c>
    </row>
    <row r="59" spans="1:11" s="16" customFormat="1" ht="15" customHeight="1" x14ac:dyDescent="0.25">
      <c r="A59" s="17" t="s">
        <v>80</v>
      </c>
      <c r="B59" s="118">
        <v>0</v>
      </c>
      <c r="C59" s="103" t="s">
        <v>97</v>
      </c>
      <c r="D59" s="103" t="s">
        <v>97</v>
      </c>
      <c r="E59" s="103" t="s">
        <v>97</v>
      </c>
      <c r="F59" s="136" t="s">
        <v>97</v>
      </c>
      <c r="G59" s="19">
        <v>0</v>
      </c>
      <c r="H59" s="19" t="s">
        <v>97</v>
      </c>
      <c r="I59" s="19" t="s">
        <v>97</v>
      </c>
      <c r="J59" s="19" t="s">
        <v>97</v>
      </c>
      <c r="K59" s="19" t="s">
        <v>97</v>
      </c>
    </row>
    <row r="60" spans="1:11" s="16" customFormat="1" ht="15" customHeight="1" x14ac:dyDescent="0.25">
      <c r="A60" s="17" t="s">
        <v>81</v>
      </c>
      <c r="B60" s="118">
        <v>0</v>
      </c>
      <c r="C60" s="103">
        <v>0</v>
      </c>
      <c r="D60" s="103">
        <v>0</v>
      </c>
      <c r="E60" s="103">
        <v>0</v>
      </c>
      <c r="F60" s="136" t="s">
        <v>97</v>
      </c>
      <c r="G60" s="19">
        <v>0</v>
      </c>
      <c r="H60" s="19">
        <v>0</v>
      </c>
      <c r="I60" s="19">
        <v>0</v>
      </c>
      <c r="J60" s="19">
        <v>0</v>
      </c>
      <c r="K60" s="19" t="s">
        <v>97</v>
      </c>
    </row>
    <row r="61" spans="1:11" s="16" customFormat="1" ht="15" customHeight="1" x14ac:dyDescent="0.25">
      <c r="A61" s="17" t="s">
        <v>82</v>
      </c>
      <c r="B61" s="118">
        <v>12</v>
      </c>
      <c r="C61" s="103">
        <v>5</v>
      </c>
      <c r="D61" s="103">
        <v>9</v>
      </c>
      <c r="E61" s="103">
        <v>16</v>
      </c>
      <c r="F61" s="136">
        <v>23</v>
      </c>
      <c r="G61" s="19">
        <v>12.657000817269411</v>
      </c>
      <c r="H61" s="19">
        <v>5.2249560079448356</v>
      </c>
      <c r="I61" s="19">
        <v>9.3145683843988358</v>
      </c>
      <c r="J61" s="19">
        <v>16.394270327509503</v>
      </c>
      <c r="K61" s="19">
        <v>23.441130721114952</v>
      </c>
    </row>
    <row r="62" spans="1:11" s="16" customFormat="1" ht="15" customHeight="1" x14ac:dyDescent="0.25">
      <c r="A62" s="17" t="s">
        <v>83</v>
      </c>
      <c r="B62" s="118">
        <v>0</v>
      </c>
      <c r="C62" s="103">
        <v>0</v>
      </c>
      <c r="D62" s="103" t="s">
        <v>97</v>
      </c>
      <c r="E62" s="103">
        <v>0</v>
      </c>
      <c r="F62" s="136">
        <v>0</v>
      </c>
      <c r="G62" s="19">
        <v>0</v>
      </c>
      <c r="H62" s="19">
        <v>0</v>
      </c>
      <c r="I62" s="19" t="s">
        <v>97</v>
      </c>
      <c r="J62" s="19">
        <v>0</v>
      </c>
      <c r="K62" s="19">
        <v>0</v>
      </c>
    </row>
    <row r="63" spans="1:11" s="16" customFormat="1" ht="15" customHeight="1" x14ac:dyDescent="0.25">
      <c r="A63" s="17" t="s">
        <v>84</v>
      </c>
      <c r="B63" s="118">
        <v>4</v>
      </c>
      <c r="C63" s="103">
        <v>5</v>
      </c>
      <c r="D63" s="103">
        <v>8</v>
      </c>
      <c r="E63" s="103">
        <v>17</v>
      </c>
      <c r="F63" s="136">
        <v>13</v>
      </c>
      <c r="G63" s="19">
        <v>2.5006407928865504</v>
      </c>
      <c r="H63" s="19">
        <v>3.1399665873219655</v>
      </c>
      <c r="I63" s="19">
        <v>5.054076020264354</v>
      </c>
      <c r="J63" s="19">
        <v>10.773244005618205</v>
      </c>
      <c r="K63" s="19">
        <v>8.2990000503327508</v>
      </c>
    </row>
    <row r="64" spans="1:11" s="16" customFormat="1" ht="15" customHeight="1" x14ac:dyDescent="0.25">
      <c r="A64" s="17" t="s">
        <v>85</v>
      </c>
      <c r="B64" s="118" t="s">
        <v>97</v>
      </c>
      <c r="C64" s="103">
        <v>0</v>
      </c>
      <c r="D64" s="103" t="s">
        <v>97</v>
      </c>
      <c r="E64" s="103" t="s">
        <v>97</v>
      </c>
      <c r="F64" s="136" t="s">
        <v>97</v>
      </c>
      <c r="G64" s="19" t="s">
        <v>97</v>
      </c>
      <c r="H64" s="19">
        <v>0</v>
      </c>
      <c r="I64" s="19" t="s">
        <v>97</v>
      </c>
      <c r="J64" s="19" t="s">
        <v>97</v>
      </c>
      <c r="K64" s="19" t="s">
        <v>97</v>
      </c>
    </row>
    <row r="65" spans="1:12" s="16" customFormat="1" ht="15" customHeight="1" thickBot="1" x14ac:dyDescent="0.3">
      <c r="A65" s="17" t="s">
        <v>86</v>
      </c>
      <c r="B65" s="211">
        <v>0</v>
      </c>
      <c r="C65" s="100" t="s">
        <v>97</v>
      </c>
      <c r="D65" s="100" t="s">
        <v>97</v>
      </c>
      <c r="E65" s="100" t="s">
        <v>97</v>
      </c>
      <c r="F65" s="271" t="s">
        <v>97</v>
      </c>
      <c r="G65" s="19">
        <v>0</v>
      </c>
      <c r="H65" s="19" t="s">
        <v>97</v>
      </c>
      <c r="I65" s="19" t="s">
        <v>97</v>
      </c>
      <c r="J65" s="19" t="s">
        <v>97</v>
      </c>
      <c r="K65" s="19" t="s">
        <v>97</v>
      </c>
    </row>
    <row r="66" spans="1:12" s="22" customFormat="1" ht="24.95" customHeight="1" x14ac:dyDescent="0.25">
      <c r="A66" s="21" t="s">
        <v>87</v>
      </c>
      <c r="B66" s="16"/>
      <c r="C66" s="16"/>
      <c r="D66" s="16"/>
      <c r="E66" s="16"/>
      <c r="F66" s="16"/>
      <c r="G66" s="16"/>
      <c r="H66" s="16"/>
      <c r="I66" s="16"/>
      <c r="J66" s="16"/>
      <c r="K66" s="16"/>
    </row>
    <row r="67" spans="1:12" s="22" customFormat="1" ht="15.95" customHeight="1" x14ac:dyDescent="0.25">
      <c r="A67" s="23" t="s">
        <v>98</v>
      </c>
      <c r="B67" s="16"/>
      <c r="C67" s="16"/>
      <c r="D67" s="16"/>
      <c r="E67" s="16"/>
      <c r="F67" s="16"/>
      <c r="G67" s="16"/>
      <c r="H67" s="16"/>
    </row>
    <row r="68" spans="1:12" s="22" customFormat="1" ht="18" customHeight="1" x14ac:dyDescent="0.25">
      <c r="A68" s="23" t="s">
        <v>88</v>
      </c>
      <c r="B68" s="16"/>
      <c r="C68" s="16"/>
      <c r="D68" s="16"/>
      <c r="E68" s="16"/>
      <c r="F68" s="16"/>
      <c r="G68" s="16"/>
      <c r="H68" s="16"/>
      <c r="I68" s="16"/>
      <c r="J68" s="16"/>
      <c r="K68" s="16"/>
    </row>
    <row r="69" spans="1:12" s="22" customFormat="1" ht="18" customHeight="1" x14ac:dyDescent="0.25">
      <c r="A69" s="23" t="s">
        <v>89</v>
      </c>
      <c r="B69" s="16"/>
      <c r="C69" s="16"/>
      <c r="D69" s="16"/>
      <c r="E69" s="16"/>
      <c r="F69" s="16"/>
      <c r="G69" s="16"/>
      <c r="H69" s="16"/>
      <c r="I69" s="16"/>
      <c r="J69" s="16"/>
      <c r="K69" s="16"/>
    </row>
    <row r="70" spans="1:12" s="22" customFormat="1" ht="18" customHeight="1" x14ac:dyDescent="0.25">
      <c r="A70" s="66" t="s">
        <v>116</v>
      </c>
      <c r="B70" s="24"/>
      <c r="C70" s="24"/>
      <c r="D70" s="24"/>
      <c r="E70" s="24"/>
      <c r="F70" s="24"/>
      <c r="G70" s="24"/>
      <c r="H70" s="24"/>
      <c r="I70" s="24"/>
      <c r="J70" s="24"/>
      <c r="K70" s="24"/>
    </row>
    <row r="71" spans="1:12" s="22" customFormat="1" ht="15.75" x14ac:dyDescent="0.25">
      <c r="A71" s="66" t="s">
        <v>117</v>
      </c>
      <c r="B71" s="16"/>
      <c r="C71" s="16"/>
      <c r="D71" s="16"/>
      <c r="E71" s="16"/>
      <c r="F71" s="16"/>
      <c r="G71" s="16"/>
      <c r="H71" s="16"/>
      <c r="I71" s="16"/>
      <c r="J71" s="16"/>
      <c r="K71" s="16"/>
    </row>
    <row r="72" spans="1:12" ht="15.75" x14ac:dyDescent="0.25">
      <c r="A72" s="65" t="s">
        <v>10</v>
      </c>
      <c r="L72" s="27"/>
    </row>
  </sheetData>
  <sheetProtection algorithmName="SHA-512" hashValue="Y7NhDRO8hBN41Yk+FU0R0GwZbmFQ4+y8mNc+Pwxug2czSGXhbZ5wHnDbEpEPZqtPkYtvcFuUCn9hKPHCRmokaA==" saltValue="svqgJRmP8Y+HX3BQzF72MA==" spinCount="100000" sheet="1" objects="1" scenarios="1"/>
  <hyperlinks>
    <hyperlink ref="A72" location="'Table of Contents'!A1" display="Click here to return to the Table of Contents" xr:uid="{1262E832-CC03-4344-8DB4-5E096CAD947D}"/>
  </hyperlinks>
  <printOptions horizontalCentered="1"/>
  <pageMargins left="0.25" right="0.25" top="0.3" bottom="0.1" header="0.3" footer="0"/>
  <pageSetup scale="68" orientation="portrait" r:id="rId1"/>
  <tableParts count="1">
    <tablePart r:id="rId2"/>
  </tablePart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F0E8E2-DF64-40FD-B013-90361279281F}">
  <sheetPr codeName="Sheet79">
    <pageSetUpPr fitToPage="1"/>
  </sheetPr>
  <dimension ref="A1:C11"/>
  <sheetViews>
    <sheetView workbookViewId="0"/>
  </sheetViews>
  <sheetFormatPr defaultRowHeight="15" x14ac:dyDescent="0.25"/>
  <cols>
    <col min="1" max="1" width="37.7109375" customWidth="1"/>
    <col min="2" max="2" width="12.85546875" customWidth="1"/>
    <col min="3" max="3" width="13.85546875" customWidth="1"/>
  </cols>
  <sheetData>
    <row r="1" spans="1:3" ht="21" x14ac:dyDescent="0.35">
      <c r="A1" s="84" t="s">
        <v>276</v>
      </c>
    </row>
    <row r="2" spans="1:3" ht="21.75" thickBot="1" x14ac:dyDescent="0.4">
      <c r="A2" s="84" t="s">
        <v>277</v>
      </c>
    </row>
    <row r="3" spans="1:3" ht="18" thickBot="1" x14ac:dyDescent="0.3">
      <c r="A3" s="235" t="s">
        <v>248</v>
      </c>
      <c r="B3" s="238" t="s">
        <v>191</v>
      </c>
      <c r="C3" s="97" t="s">
        <v>192</v>
      </c>
    </row>
    <row r="4" spans="1:3" ht="15.75" x14ac:dyDescent="0.25">
      <c r="A4" s="314" t="s">
        <v>105</v>
      </c>
      <c r="B4" s="239">
        <v>1422</v>
      </c>
      <c r="C4" s="98">
        <v>100</v>
      </c>
    </row>
    <row r="5" spans="1:3" ht="15.75" x14ac:dyDescent="0.25">
      <c r="A5" s="268" t="s">
        <v>249</v>
      </c>
      <c r="B5" s="240">
        <v>20</v>
      </c>
      <c r="C5" s="99">
        <v>1.4064697609001406</v>
      </c>
    </row>
    <row r="6" spans="1:3" ht="15.75" x14ac:dyDescent="0.25">
      <c r="A6" s="269" t="s">
        <v>250</v>
      </c>
      <c r="B6" s="240">
        <v>3</v>
      </c>
      <c r="C6" s="99">
        <v>0.21097046413502107</v>
      </c>
    </row>
    <row r="7" spans="1:3" ht="15.75" x14ac:dyDescent="0.25">
      <c r="A7" s="269" t="s">
        <v>251</v>
      </c>
      <c r="B7" s="240">
        <v>424</v>
      </c>
      <c r="C7" s="99">
        <v>29.817158931082979</v>
      </c>
    </row>
    <row r="8" spans="1:3" ht="15.75" x14ac:dyDescent="0.25">
      <c r="A8" s="269" t="s">
        <v>356</v>
      </c>
      <c r="B8" s="240">
        <v>3</v>
      </c>
      <c r="C8" s="99">
        <v>0.21097046413502107</v>
      </c>
    </row>
    <row r="9" spans="1:3" ht="16.5" thickBot="1" x14ac:dyDescent="0.3">
      <c r="A9" s="270" t="s">
        <v>198</v>
      </c>
      <c r="B9" s="241">
        <v>972</v>
      </c>
      <c r="C9" s="101">
        <v>68.35443037974683</v>
      </c>
    </row>
    <row r="10" spans="1:3" ht="15.75" x14ac:dyDescent="0.25">
      <c r="A10" s="23" t="s">
        <v>89</v>
      </c>
    </row>
    <row r="11" spans="1:3" ht="15.75" x14ac:dyDescent="0.25">
      <c r="A11" s="65" t="s">
        <v>10</v>
      </c>
    </row>
  </sheetData>
  <sheetProtection algorithmName="SHA-512" hashValue="Kp+/9TONhSWs0xcZKzfkIAA0z23CuRxvRPLKwvqGgMP4eGyx6hfT+vZhrSInxF/wiDwzU8Wt58gdQy1qstIsdA==" saltValue="uK7CN5alazrUimtZ+yFQtg==" spinCount="100000" sheet="1" objects="1" scenarios="1"/>
  <hyperlinks>
    <hyperlink ref="A11" location="'Table of Contents'!A1" display="Click here to return to the Table of Contents" xr:uid="{D7F1B25B-4263-4D84-973F-BB6F58F2A554}"/>
  </hyperlinks>
  <pageMargins left="0.7" right="0.7" top="0.75" bottom="0.75" header="0.3" footer="0.3"/>
  <pageSetup scale="89" orientation="portrait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11A09A-6944-48A0-A026-A8E2F24B8264}">
  <sheetPr codeName="Sheet80">
    <pageSetUpPr fitToPage="1"/>
  </sheetPr>
  <dimension ref="A1:C11"/>
  <sheetViews>
    <sheetView workbookViewId="0"/>
  </sheetViews>
  <sheetFormatPr defaultRowHeight="15" x14ac:dyDescent="0.25"/>
  <cols>
    <col min="1" max="1" width="37.7109375" customWidth="1"/>
    <col min="2" max="2" width="12.85546875" customWidth="1"/>
    <col min="3" max="3" width="13.85546875" customWidth="1"/>
  </cols>
  <sheetData>
    <row r="1" spans="1:3" ht="21" x14ac:dyDescent="0.35">
      <c r="A1" s="84" t="s">
        <v>278</v>
      </c>
    </row>
    <row r="2" spans="1:3" ht="21.75" thickBot="1" x14ac:dyDescent="0.4">
      <c r="A2" s="84" t="s">
        <v>279</v>
      </c>
    </row>
    <row r="3" spans="1:3" ht="18" thickBot="1" x14ac:dyDescent="0.3">
      <c r="A3" s="235" t="s">
        <v>248</v>
      </c>
      <c r="B3" s="238" t="s">
        <v>191</v>
      </c>
      <c r="C3" s="97" t="s">
        <v>192</v>
      </c>
    </row>
    <row r="4" spans="1:3" ht="15.75" x14ac:dyDescent="0.25">
      <c r="A4" s="314" t="s">
        <v>105</v>
      </c>
      <c r="B4" s="239">
        <v>6809</v>
      </c>
      <c r="C4" s="98">
        <v>100</v>
      </c>
    </row>
    <row r="5" spans="1:3" ht="15.75" x14ac:dyDescent="0.25">
      <c r="A5" s="268" t="s">
        <v>249</v>
      </c>
      <c r="B5" s="240">
        <v>119</v>
      </c>
      <c r="C5" s="99">
        <v>1.7476868850051404</v>
      </c>
    </row>
    <row r="6" spans="1:3" ht="15.75" x14ac:dyDescent="0.25">
      <c r="A6" s="269" t="s">
        <v>250</v>
      </c>
      <c r="B6" s="240">
        <v>1438</v>
      </c>
      <c r="C6" s="99">
        <v>21.119107064179762</v>
      </c>
    </row>
    <row r="7" spans="1:3" ht="15.75" x14ac:dyDescent="0.25">
      <c r="A7" s="269" t="s">
        <v>251</v>
      </c>
      <c r="B7" s="240">
        <v>288</v>
      </c>
      <c r="C7" s="99">
        <v>4.2296959906006757</v>
      </c>
    </row>
    <row r="8" spans="1:3" ht="15.75" x14ac:dyDescent="0.25">
      <c r="A8" s="269" t="s">
        <v>356</v>
      </c>
      <c r="B8" s="240">
        <v>13</v>
      </c>
      <c r="C8" s="99">
        <v>0.19092377735350272</v>
      </c>
    </row>
    <row r="9" spans="1:3" ht="16.5" thickBot="1" x14ac:dyDescent="0.3">
      <c r="A9" s="270" t="s">
        <v>198</v>
      </c>
      <c r="B9" s="241">
        <v>4951</v>
      </c>
      <c r="C9" s="101">
        <v>72.712586282860926</v>
      </c>
    </row>
    <row r="10" spans="1:3" ht="15.75" x14ac:dyDescent="0.25">
      <c r="A10" s="23" t="s">
        <v>89</v>
      </c>
    </row>
    <row r="11" spans="1:3" ht="15.75" x14ac:dyDescent="0.25">
      <c r="A11" s="65" t="s">
        <v>10</v>
      </c>
    </row>
  </sheetData>
  <sheetProtection algorithmName="SHA-512" hashValue="S5EeT/zU3Fj0be9buMzufenflyU3WEl+yi351wpDz0rheBUuxtUKvOlBr3KikGjERb4xBAlQb0RBIjZfbX384A==" saltValue="hul12stPScSA6HRntbSWJg==" spinCount="100000" sheet="1" objects="1" scenarios="1"/>
  <hyperlinks>
    <hyperlink ref="A11" location="'Table of Contents'!A1" display="Click here to return to the Table of Contents" xr:uid="{C667755B-B5D5-4E07-ABB9-23838574F73A}"/>
  </hyperlinks>
  <pageMargins left="0.7" right="0.7" top="0.75" bottom="0.75" header="0.3" footer="0.3"/>
  <pageSetup scale="82" orientation="portrait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E974F2-F4F3-4FBB-B97C-1F24BD3B9F7D}">
  <sheetPr codeName="Sheet81">
    <pageSetUpPr fitToPage="1"/>
  </sheetPr>
  <dimension ref="A1:C11"/>
  <sheetViews>
    <sheetView workbookViewId="0"/>
  </sheetViews>
  <sheetFormatPr defaultRowHeight="15" x14ac:dyDescent="0.25"/>
  <cols>
    <col min="1" max="1" width="37.7109375" customWidth="1"/>
    <col min="2" max="2" width="12.85546875" customWidth="1"/>
    <col min="3" max="3" width="13.85546875" customWidth="1"/>
  </cols>
  <sheetData>
    <row r="1" spans="1:3" ht="21" x14ac:dyDescent="0.35">
      <c r="A1" s="84" t="s">
        <v>280</v>
      </c>
    </row>
    <row r="2" spans="1:3" ht="21.75" thickBot="1" x14ac:dyDescent="0.4">
      <c r="A2" s="84" t="s">
        <v>255</v>
      </c>
    </row>
    <row r="3" spans="1:3" ht="18" thickBot="1" x14ac:dyDescent="0.3">
      <c r="A3" s="235" t="s">
        <v>248</v>
      </c>
      <c r="B3" s="238" t="s">
        <v>191</v>
      </c>
      <c r="C3" s="97" t="s">
        <v>192</v>
      </c>
    </row>
    <row r="4" spans="1:3" ht="15.75" x14ac:dyDescent="0.25">
      <c r="A4" s="314" t="s">
        <v>105</v>
      </c>
      <c r="B4" s="239">
        <v>1</v>
      </c>
      <c r="C4" s="98">
        <v>100</v>
      </c>
    </row>
    <row r="5" spans="1:3" ht="15.75" x14ac:dyDescent="0.25">
      <c r="A5" s="268" t="s">
        <v>249</v>
      </c>
      <c r="B5" s="240">
        <v>0</v>
      </c>
      <c r="C5" s="99">
        <v>0</v>
      </c>
    </row>
    <row r="6" spans="1:3" ht="15.75" x14ac:dyDescent="0.25">
      <c r="A6" s="269" t="s">
        <v>250</v>
      </c>
      <c r="B6" s="240">
        <v>0</v>
      </c>
      <c r="C6" s="99">
        <v>0</v>
      </c>
    </row>
    <row r="7" spans="1:3" ht="15.75" x14ac:dyDescent="0.25">
      <c r="A7" s="269" t="s">
        <v>251</v>
      </c>
      <c r="B7" s="240">
        <v>0</v>
      </c>
      <c r="C7" s="99">
        <v>0</v>
      </c>
    </row>
    <row r="8" spans="1:3" ht="15.75" x14ac:dyDescent="0.25">
      <c r="A8" s="269" t="s">
        <v>356</v>
      </c>
      <c r="B8" s="240">
        <v>0</v>
      </c>
      <c r="C8" s="99">
        <v>0</v>
      </c>
    </row>
    <row r="9" spans="1:3" ht="16.5" thickBot="1" x14ac:dyDescent="0.3">
      <c r="A9" s="270" t="s">
        <v>198</v>
      </c>
      <c r="B9" s="241">
        <v>1</v>
      </c>
      <c r="C9" s="101">
        <v>100</v>
      </c>
    </row>
    <row r="10" spans="1:3" ht="15.75" x14ac:dyDescent="0.25">
      <c r="A10" s="23" t="s">
        <v>89</v>
      </c>
    </row>
    <row r="11" spans="1:3" ht="15.75" x14ac:dyDescent="0.25">
      <c r="A11" s="65" t="s">
        <v>10</v>
      </c>
    </row>
  </sheetData>
  <sheetProtection algorithmName="SHA-512" hashValue="777SZ5gCxTsN2/g646cib8qax1sEpS1ujMIlCP5BZIxWGEYxIjF9yBoXLZwQreQ2E9LLg4Uhfwoh7EkRcg0gsA==" saltValue="XhN4xu5/rBoNBPB8geQIrw==" spinCount="100000" sheet="1" objects="1" scenarios="1"/>
  <hyperlinks>
    <hyperlink ref="A11" location="'Table of Contents'!A1" display="Click here to return to the Table of Contents" xr:uid="{F5955179-67CC-4534-9C58-66E42782CF99}"/>
  </hyperlinks>
  <pageMargins left="0.7" right="0.7" top="0.75" bottom="0.75" header="0.3" footer="0.3"/>
  <pageSetup scale="75" orientation="portrait" verticalDpi="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6C4928-10B7-4283-B613-313ABDC692C2}">
  <sheetPr codeName="Sheet82">
    <pageSetUpPr fitToPage="1"/>
  </sheetPr>
  <dimension ref="A1:C11"/>
  <sheetViews>
    <sheetView workbookViewId="0"/>
  </sheetViews>
  <sheetFormatPr defaultRowHeight="15" x14ac:dyDescent="0.25"/>
  <cols>
    <col min="1" max="1" width="37.7109375" customWidth="1"/>
    <col min="2" max="2" width="12.85546875" customWidth="1"/>
    <col min="3" max="3" width="13.85546875" customWidth="1"/>
  </cols>
  <sheetData>
    <row r="1" spans="1:3" ht="21" x14ac:dyDescent="0.35">
      <c r="A1" s="84" t="s">
        <v>281</v>
      </c>
    </row>
    <row r="2" spans="1:3" ht="21.75" thickBot="1" x14ac:dyDescent="0.4">
      <c r="A2" s="84" t="s">
        <v>282</v>
      </c>
    </row>
    <row r="3" spans="1:3" ht="18" thickBot="1" x14ac:dyDescent="0.3">
      <c r="A3" s="235" t="s">
        <v>248</v>
      </c>
      <c r="B3" s="238" t="s">
        <v>191</v>
      </c>
      <c r="C3" s="97" t="s">
        <v>192</v>
      </c>
    </row>
    <row r="4" spans="1:3" ht="15.75" x14ac:dyDescent="0.25">
      <c r="A4" s="314" t="s">
        <v>105</v>
      </c>
      <c r="B4" s="239">
        <v>274</v>
      </c>
      <c r="C4" s="98">
        <v>100</v>
      </c>
    </row>
    <row r="5" spans="1:3" ht="15.75" x14ac:dyDescent="0.25">
      <c r="A5" s="268" t="s">
        <v>249</v>
      </c>
      <c r="B5" s="240">
        <v>2</v>
      </c>
      <c r="C5" s="99">
        <v>0.72992700729927007</v>
      </c>
    </row>
    <row r="6" spans="1:3" ht="15.75" x14ac:dyDescent="0.25">
      <c r="A6" s="269" t="s">
        <v>250</v>
      </c>
      <c r="B6" s="240">
        <v>35</v>
      </c>
      <c r="C6" s="99">
        <v>12.773722627737227</v>
      </c>
    </row>
    <row r="7" spans="1:3" ht="15.75" x14ac:dyDescent="0.25">
      <c r="A7" s="269" t="s">
        <v>251</v>
      </c>
      <c r="B7" s="240">
        <v>20</v>
      </c>
      <c r="C7" s="99">
        <v>7.2992700729927007</v>
      </c>
    </row>
    <row r="8" spans="1:3" ht="15.75" x14ac:dyDescent="0.25">
      <c r="A8" s="269" t="s">
        <v>356</v>
      </c>
      <c r="B8" s="240">
        <v>0</v>
      </c>
      <c r="C8" s="99">
        <v>0</v>
      </c>
    </row>
    <row r="9" spans="1:3" ht="16.5" thickBot="1" x14ac:dyDescent="0.3">
      <c r="A9" s="270" t="s">
        <v>198</v>
      </c>
      <c r="B9" s="241">
        <v>217</v>
      </c>
      <c r="C9" s="101">
        <v>79.197080291970806</v>
      </c>
    </row>
    <row r="10" spans="1:3" ht="15.75" x14ac:dyDescent="0.25">
      <c r="A10" s="23" t="s">
        <v>89</v>
      </c>
    </row>
    <row r="11" spans="1:3" ht="15.75" x14ac:dyDescent="0.25">
      <c r="A11" s="65" t="s">
        <v>10</v>
      </c>
    </row>
  </sheetData>
  <sheetProtection algorithmName="SHA-512" hashValue="Z1KYWKjNL4sCnhMfk3TjCfPa3mV7h61NzBWY3x7KGpToUeZMm5gJlfiK20g14DRvPWMVPdBx5jv3IneSuIuScw==" saltValue="DjPkD1fPN9233npjT2ECXw==" spinCount="100000" sheet="1" objects="1" scenarios="1"/>
  <hyperlinks>
    <hyperlink ref="A11" location="'Table of Contents'!A1" display="Click here to return to the Table of Contents" xr:uid="{ACE820C3-916A-4559-8C31-879048178DDA}"/>
  </hyperlinks>
  <pageMargins left="0.7" right="0.7" top="0.75" bottom="0.75" header="0.3" footer="0.3"/>
  <pageSetup scale="82" orientation="portrait" verticalDpi="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9C8423-81B0-4D6C-A4DB-37337714578A}">
  <sheetPr codeName="Sheet83">
    <pageSetUpPr fitToPage="1"/>
  </sheetPr>
  <dimension ref="A1:C11"/>
  <sheetViews>
    <sheetView workbookViewId="0"/>
  </sheetViews>
  <sheetFormatPr defaultRowHeight="15" x14ac:dyDescent="0.25"/>
  <cols>
    <col min="1" max="1" width="37.7109375" customWidth="1"/>
    <col min="2" max="2" width="12.85546875" customWidth="1"/>
    <col min="3" max="3" width="13.85546875" customWidth="1"/>
  </cols>
  <sheetData>
    <row r="1" spans="1:3" ht="21" x14ac:dyDescent="0.35">
      <c r="A1" s="84" t="s">
        <v>283</v>
      </c>
    </row>
    <row r="2" spans="1:3" ht="21.75" thickBot="1" x14ac:dyDescent="0.4">
      <c r="A2" s="84" t="s">
        <v>284</v>
      </c>
    </row>
    <row r="3" spans="1:3" ht="18" thickBot="1" x14ac:dyDescent="0.3">
      <c r="A3" s="235" t="s">
        <v>248</v>
      </c>
      <c r="B3" s="238" t="s">
        <v>191</v>
      </c>
      <c r="C3" s="97" t="s">
        <v>192</v>
      </c>
    </row>
    <row r="4" spans="1:3" ht="15.75" x14ac:dyDescent="0.25">
      <c r="A4" s="314" t="s">
        <v>105</v>
      </c>
      <c r="B4" s="239">
        <v>8</v>
      </c>
      <c r="C4" s="98">
        <v>100</v>
      </c>
    </row>
    <row r="5" spans="1:3" ht="15.75" x14ac:dyDescent="0.25">
      <c r="A5" s="268" t="s">
        <v>249</v>
      </c>
      <c r="B5" s="240">
        <v>2</v>
      </c>
      <c r="C5" s="99">
        <v>25</v>
      </c>
    </row>
    <row r="6" spans="1:3" ht="15.75" x14ac:dyDescent="0.25">
      <c r="A6" s="269" t="s">
        <v>250</v>
      </c>
      <c r="B6" s="240">
        <v>2</v>
      </c>
      <c r="C6" s="99">
        <v>25</v>
      </c>
    </row>
    <row r="7" spans="1:3" ht="15.75" x14ac:dyDescent="0.25">
      <c r="A7" s="269" t="s">
        <v>251</v>
      </c>
      <c r="B7" s="240">
        <v>0</v>
      </c>
      <c r="C7" s="99">
        <v>0</v>
      </c>
    </row>
    <row r="8" spans="1:3" ht="15.75" x14ac:dyDescent="0.25">
      <c r="A8" s="269" t="s">
        <v>356</v>
      </c>
      <c r="B8" s="240">
        <v>0</v>
      </c>
      <c r="C8" s="99">
        <v>0</v>
      </c>
    </row>
    <row r="9" spans="1:3" ht="16.5" thickBot="1" x14ac:dyDescent="0.3">
      <c r="A9" s="270" t="s">
        <v>198</v>
      </c>
      <c r="B9" s="241">
        <v>4</v>
      </c>
      <c r="C9" s="101">
        <v>50</v>
      </c>
    </row>
    <row r="10" spans="1:3" ht="15.75" x14ac:dyDescent="0.25">
      <c r="A10" s="23" t="s">
        <v>89</v>
      </c>
    </row>
    <row r="11" spans="1:3" ht="15.75" x14ac:dyDescent="0.25">
      <c r="A11" s="65" t="s">
        <v>10</v>
      </c>
    </row>
  </sheetData>
  <sheetProtection algorithmName="SHA-512" hashValue="il4wi59jJ6NeJ9OALpJiSki73nPRDkBDR7Eab2L/pBz4cgoRBd1Vfu8xe7ir7zocTN6X23qObr+KMmUMgDFDDQ==" saltValue="AnO7DXJdSKb0tpdRRcxYVQ==" spinCount="100000" sheet="1" objects="1" scenarios="1"/>
  <hyperlinks>
    <hyperlink ref="A11" location="'Table of Contents'!A1" display="Click here to return to the Table of Contents" xr:uid="{32A3B416-ADA9-4A2E-B708-064329B2CFAC}"/>
  </hyperlinks>
  <pageMargins left="0.7" right="0.7" top="0.75" bottom="0.75" header="0.3" footer="0.3"/>
  <pageSetup scale="82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FAE5D1-E64A-4132-9142-36D6A912B1A0}">
  <sheetPr codeName="Sheet84">
    <pageSetUpPr fitToPage="1"/>
  </sheetPr>
  <dimension ref="A1:C11"/>
  <sheetViews>
    <sheetView workbookViewId="0"/>
  </sheetViews>
  <sheetFormatPr defaultRowHeight="15" x14ac:dyDescent="0.25"/>
  <cols>
    <col min="1" max="1" width="37.7109375" customWidth="1"/>
    <col min="2" max="2" width="12.85546875" customWidth="1"/>
    <col min="3" max="3" width="13.85546875" customWidth="1"/>
  </cols>
  <sheetData>
    <row r="1" spans="1:3" ht="21" x14ac:dyDescent="0.35">
      <c r="A1" s="84" t="s">
        <v>285</v>
      </c>
    </row>
    <row r="2" spans="1:3" ht="21.75" thickBot="1" x14ac:dyDescent="0.4">
      <c r="A2" s="84" t="s">
        <v>286</v>
      </c>
    </row>
    <row r="3" spans="1:3" ht="18" thickBot="1" x14ac:dyDescent="0.3">
      <c r="A3" s="235" t="s">
        <v>248</v>
      </c>
      <c r="B3" s="238" t="s">
        <v>191</v>
      </c>
      <c r="C3" s="97" t="s">
        <v>192</v>
      </c>
    </row>
    <row r="4" spans="1:3" ht="15.75" x14ac:dyDescent="0.25">
      <c r="A4" s="314" t="s">
        <v>105</v>
      </c>
      <c r="B4" s="239">
        <v>18</v>
      </c>
      <c r="C4" s="98">
        <v>100</v>
      </c>
    </row>
    <row r="5" spans="1:3" ht="15.75" x14ac:dyDescent="0.25">
      <c r="A5" s="268" t="s">
        <v>249</v>
      </c>
      <c r="B5" s="240">
        <v>0</v>
      </c>
      <c r="C5" s="99">
        <v>0</v>
      </c>
    </row>
    <row r="6" spans="1:3" ht="15.75" x14ac:dyDescent="0.25">
      <c r="A6" s="269" t="s">
        <v>250</v>
      </c>
      <c r="B6" s="240">
        <v>1</v>
      </c>
      <c r="C6" s="99">
        <v>5.5555555555555554</v>
      </c>
    </row>
    <row r="7" spans="1:3" ht="15.75" x14ac:dyDescent="0.25">
      <c r="A7" s="269" t="s">
        <v>251</v>
      </c>
      <c r="B7" s="240">
        <v>0</v>
      </c>
      <c r="C7" s="99">
        <v>0</v>
      </c>
    </row>
    <row r="8" spans="1:3" ht="15.75" x14ac:dyDescent="0.25">
      <c r="A8" s="269" t="s">
        <v>356</v>
      </c>
      <c r="B8" s="240">
        <v>0</v>
      </c>
      <c r="C8" s="99">
        <v>0</v>
      </c>
    </row>
    <row r="9" spans="1:3" ht="16.5" thickBot="1" x14ac:dyDescent="0.3">
      <c r="A9" s="270" t="s">
        <v>198</v>
      </c>
      <c r="B9" s="241">
        <v>17</v>
      </c>
      <c r="C9" s="101">
        <v>94.444444444444443</v>
      </c>
    </row>
    <row r="10" spans="1:3" ht="15.75" x14ac:dyDescent="0.25">
      <c r="A10" s="23" t="s">
        <v>89</v>
      </c>
    </row>
    <row r="11" spans="1:3" ht="15.75" x14ac:dyDescent="0.25">
      <c r="A11" s="65" t="s">
        <v>10</v>
      </c>
    </row>
  </sheetData>
  <sheetProtection algorithmName="SHA-512" hashValue="KTSns1ESxSv6qc9rja+3UMW9GRGjEnMNe0NslhS+st3k8NAiy+Ot9lKuom8QnWhkUYBI4V72sNpmQsxunuBlig==" saltValue="TlGE2e/uLNSemJOWq+TrSg==" spinCount="100000" sheet="1" objects="1" scenarios="1"/>
  <hyperlinks>
    <hyperlink ref="A11" location="'Table of Contents'!A1" display="Click here to return to the Table of Contents" xr:uid="{2A8E6A72-25F2-4012-BD9F-F3AA5E5B0FCA}"/>
  </hyperlinks>
  <pageMargins left="0.7" right="0.7" top="0.75" bottom="0.75" header="0.3" footer="0.3"/>
  <pageSetup scale="82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5993F4-2F5E-438A-A4E1-0D63CAB5A890}">
  <sheetPr codeName="Sheet34">
    <pageSetUpPr fitToPage="1"/>
  </sheetPr>
  <dimension ref="A1:K73"/>
  <sheetViews>
    <sheetView zoomScaleNormal="100" workbookViewId="0"/>
  </sheetViews>
  <sheetFormatPr defaultColWidth="9.140625" defaultRowHeight="12.75" x14ac:dyDescent="0.2"/>
  <cols>
    <col min="1" max="1" width="23.7109375" style="25" customWidth="1"/>
    <col min="2" max="7" width="11.7109375" style="25" customWidth="1"/>
    <col min="8" max="8" width="23.7109375" style="25" customWidth="1"/>
    <col min="9" max="16384" width="9.140625" style="25"/>
  </cols>
  <sheetData>
    <row r="1" spans="1:9" ht="35.1" customHeight="1" x14ac:dyDescent="0.2">
      <c r="A1" s="207" t="s">
        <v>202</v>
      </c>
      <c r="B1" s="207"/>
      <c r="C1" s="207"/>
      <c r="D1" s="207"/>
      <c r="E1" s="207"/>
      <c r="F1" s="207"/>
      <c r="G1" s="207"/>
      <c r="H1" s="207"/>
      <c r="I1" s="207"/>
    </row>
    <row r="2" spans="1:9" s="10" customFormat="1" ht="38.1" customHeight="1" x14ac:dyDescent="0.3">
      <c r="A2" s="260" t="s">
        <v>90</v>
      </c>
      <c r="B2" s="250" t="s">
        <v>91</v>
      </c>
      <c r="C2" s="8" t="s">
        <v>92</v>
      </c>
      <c r="D2" s="95" t="s">
        <v>93</v>
      </c>
      <c r="E2" s="8" t="s">
        <v>94</v>
      </c>
      <c r="F2" s="95" t="s">
        <v>95</v>
      </c>
      <c r="G2" s="8" t="s">
        <v>96</v>
      </c>
    </row>
    <row r="3" spans="1:9" ht="18" customHeight="1" x14ac:dyDescent="0.2">
      <c r="A3" s="246" t="s">
        <v>24</v>
      </c>
      <c r="B3" s="72">
        <v>2102</v>
      </c>
      <c r="C3" s="14">
        <v>10.658064007175597</v>
      </c>
      <c r="D3" s="206">
        <v>6651</v>
      </c>
      <c r="E3" s="14">
        <v>33.853432036109552</v>
      </c>
      <c r="F3" s="206">
        <v>8770</v>
      </c>
      <c r="G3" s="127">
        <v>22.27662935445553</v>
      </c>
    </row>
    <row r="4" spans="1:9" s="16" customFormat="1" ht="15.75" customHeight="1" x14ac:dyDescent="0.25">
      <c r="A4" s="247" t="s">
        <v>26</v>
      </c>
      <c r="B4" s="103">
        <v>45</v>
      </c>
      <c r="C4" s="19">
        <v>5.306942484087628</v>
      </c>
      <c r="D4" s="118">
        <v>152</v>
      </c>
      <c r="E4" s="19">
        <v>18.451189597500996</v>
      </c>
      <c r="F4" s="118">
        <v>197</v>
      </c>
      <c r="G4" s="104">
        <v>11.784122061970121</v>
      </c>
    </row>
    <row r="5" spans="1:9" s="16" customFormat="1" ht="15.75" customHeight="1" x14ac:dyDescent="0.25">
      <c r="A5" s="248" t="s">
        <v>187</v>
      </c>
      <c r="B5" s="103">
        <v>5</v>
      </c>
      <c r="C5" s="19">
        <v>8.0205171128229527</v>
      </c>
      <c r="D5" s="118">
        <v>15</v>
      </c>
      <c r="E5" s="19">
        <v>25.162512365349425</v>
      </c>
      <c r="F5" s="118">
        <v>20</v>
      </c>
      <c r="G5" s="104">
        <v>16.399813086724041</v>
      </c>
    </row>
    <row r="6" spans="1:9" s="16" customFormat="1" ht="15.75" customHeight="1" x14ac:dyDescent="0.25">
      <c r="A6" s="247" t="s">
        <v>28</v>
      </c>
      <c r="B6" s="103">
        <v>0</v>
      </c>
      <c r="C6" s="19">
        <v>0</v>
      </c>
      <c r="D6" s="118">
        <v>0</v>
      </c>
      <c r="E6" s="19">
        <v>0</v>
      </c>
      <c r="F6" s="118">
        <v>0</v>
      </c>
      <c r="G6" s="104">
        <v>0</v>
      </c>
    </row>
    <row r="7" spans="1:9" s="16" customFormat="1" ht="15.75" customHeight="1" x14ac:dyDescent="0.25">
      <c r="A7" s="247" t="s">
        <v>29</v>
      </c>
      <c r="B7" s="103" t="s">
        <v>97</v>
      </c>
      <c r="C7" s="19" t="s">
        <v>97</v>
      </c>
      <c r="D7" s="118" t="s">
        <v>97</v>
      </c>
      <c r="E7" s="19" t="s">
        <v>97</v>
      </c>
      <c r="F7" s="118">
        <v>3</v>
      </c>
      <c r="G7" s="104">
        <v>7.4412144061911105</v>
      </c>
    </row>
    <row r="8" spans="1:9" s="16" customFormat="1" ht="15.75" customHeight="1" x14ac:dyDescent="0.25">
      <c r="A8" s="247" t="s">
        <v>30</v>
      </c>
      <c r="B8" s="103">
        <v>31</v>
      </c>
      <c r="C8" s="19">
        <v>30.860440121731891</v>
      </c>
      <c r="D8" s="118">
        <v>66</v>
      </c>
      <c r="E8" s="19">
        <v>65.537455682960868</v>
      </c>
      <c r="F8" s="118">
        <v>98</v>
      </c>
      <c r="G8" s="104">
        <v>48.717923224529926</v>
      </c>
    </row>
    <row r="9" spans="1:9" s="16" customFormat="1" ht="15.75" customHeight="1" x14ac:dyDescent="0.25">
      <c r="A9" s="247" t="s">
        <v>31</v>
      </c>
      <c r="B9" s="103" t="s">
        <v>97</v>
      </c>
      <c r="C9" s="19" t="s">
        <v>97</v>
      </c>
      <c r="D9" s="118" t="s">
        <v>97</v>
      </c>
      <c r="E9" s="19" t="s">
        <v>97</v>
      </c>
      <c r="F9" s="118">
        <v>2</v>
      </c>
      <c r="G9" s="104">
        <v>4.4335084569173819</v>
      </c>
    </row>
    <row r="10" spans="1:9" s="16" customFormat="1" ht="15.75" customHeight="1" x14ac:dyDescent="0.25">
      <c r="A10" s="247" t="s">
        <v>32</v>
      </c>
      <c r="B10" s="103" t="s">
        <v>97</v>
      </c>
      <c r="C10" s="19" t="s">
        <v>97</v>
      </c>
      <c r="D10" s="118" t="s">
        <v>97</v>
      </c>
      <c r="E10" s="19" t="s">
        <v>97</v>
      </c>
      <c r="F10" s="118">
        <v>3</v>
      </c>
      <c r="G10" s="104">
        <v>13.599891200870347</v>
      </c>
    </row>
    <row r="11" spans="1:9" s="16" customFormat="1" ht="15.75" customHeight="1" x14ac:dyDescent="0.25">
      <c r="A11" s="249" t="s">
        <v>33</v>
      </c>
      <c r="B11" s="103">
        <v>32</v>
      </c>
      <c r="C11" s="19">
        <v>5.4054418973357681</v>
      </c>
      <c r="D11" s="118">
        <v>159</v>
      </c>
      <c r="E11" s="19">
        <v>27.80843329282337</v>
      </c>
      <c r="F11" s="118">
        <v>193</v>
      </c>
      <c r="G11" s="104">
        <v>16.584104179108351</v>
      </c>
    </row>
    <row r="12" spans="1:9" s="16" customFormat="1" ht="15.75" customHeight="1" x14ac:dyDescent="0.25">
      <c r="A12" s="247" t="s">
        <v>34</v>
      </c>
      <c r="B12" s="103" t="s">
        <v>97</v>
      </c>
      <c r="C12" s="19" t="s">
        <v>97</v>
      </c>
      <c r="D12" s="118" t="s">
        <v>97</v>
      </c>
      <c r="E12" s="19" t="s">
        <v>97</v>
      </c>
      <c r="F12" s="118">
        <v>2</v>
      </c>
      <c r="G12" s="104">
        <v>7.2650659304733392</v>
      </c>
    </row>
    <row r="13" spans="1:9" s="16" customFormat="1" ht="15.75" customHeight="1" x14ac:dyDescent="0.25">
      <c r="A13" s="247" t="s">
        <v>35</v>
      </c>
      <c r="B13" s="103">
        <v>7</v>
      </c>
      <c r="C13" s="19">
        <v>7.3746130910951839</v>
      </c>
      <c r="D13" s="118">
        <v>5</v>
      </c>
      <c r="E13" s="19">
        <v>5.1508283038144915</v>
      </c>
      <c r="F13" s="118">
        <v>12</v>
      </c>
      <c r="G13" s="104">
        <v>6.2502604275178042</v>
      </c>
    </row>
    <row r="14" spans="1:9" s="16" customFormat="1" ht="15.75" customHeight="1" x14ac:dyDescent="0.25">
      <c r="A14" s="247" t="s">
        <v>36</v>
      </c>
      <c r="B14" s="103">
        <v>77</v>
      </c>
      <c r="C14" s="19">
        <v>15.247641669373399</v>
      </c>
      <c r="D14" s="118">
        <v>179</v>
      </c>
      <c r="E14" s="19">
        <v>35.184422334820198</v>
      </c>
      <c r="F14" s="118">
        <v>256</v>
      </c>
      <c r="G14" s="104">
        <v>25.252923815085445</v>
      </c>
    </row>
    <row r="15" spans="1:9" s="16" customFormat="1" ht="15.75" customHeight="1" x14ac:dyDescent="0.25">
      <c r="A15" s="247" t="s">
        <v>37</v>
      </c>
      <c r="B15" s="103" t="s">
        <v>97</v>
      </c>
      <c r="C15" s="19" t="s">
        <v>97</v>
      </c>
      <c r="D15" s="118" t="s">
        <v>97</v>
      </c>
      <c r="E15" s="19" t="s">
        <v>97</v>
      </c>
      <c r="F15" s="118">
        <v>6</v>
      </c>
      <c r="G15" s="104">
        <v>20.684662322887544</v>
      </c>
    </row>
    <row r="16" spans="1:9" s="16" customFormat="1" ht="15.75" customHeight="1" x14ac:dyDescent="0.25">
      <c r="A16" s="249" t="s">
        <v>38</v>
      </c>
      <c r="B16" s="103">
        <v>7</v>
      </c>
      <c r="C16" s="19">
        <v>10.385847616207609</v>
      </c>
      <c r="D16" s="118">
        <v>20</v>
      </c>
      <c r="E16" s="19">
        <v>29.382559236203427</v>
      </c>
      <c r="F16" s="118">
        <v>27</v>
      </c>
      <c r="G16" s="104">
        <v>19.931053319258535</v>
      </c>
    </row>
    <row r="17" spans="1:7" s="16" customFormat="1" ht="15.75" customHeight="1" x14ac:dyDescent="0.25">
      <c r="A17" s="247" t="s">
        <v>39</v>
      </c>
      <c r="B17" s="103">
        <v>3</v>
      </c>
      <c r="C17" s="19">
        <v>3.4397256031156966</v>
      </c>
      <c r="D17" s="118">
        <v>15</v>
      </c>
      <c r="E17" s="19">
        <v>16.6971406671653</v>
      </c>
      <c r="F17" s="118">
        <v>18</v>
      </c>
      <c r="G17" s="104">
        <v>10.166504755665038</v>
      </c>
    </row>
    <row r="18" spans="1:7" s="16" customFormat="1" ht="15.75" customHeight="1" x14ac:dyDescent="0.25">
      <c r="A18" s="247" t="s">
        <v>40</v>
      </c>
      <c r="B18" s="103" t="s">
        <v>97</v>
      </c>
      <c r="C18" s="19" t="s">
        <v>97</v>
      </c>
      <c r="D18" s="118" t="s">
        <v>97</v>
      </c>
      <c r="E18" s="19" t="s">
        <v>97</v>
      </c>
      <c r="F18" s="118">
        <v>2</v>
      </c>
      <c r="G18" s="104">
        <v>10.564682267180782</v>
      </c>
    </row>
    <row r="19" spans="1:7" s="16" customFormat="1" ht="15.75" customHeight="1" x14ac:dyDescent="0.25">
      <c r="A19" s="247" t="s">
        <v>41</v>
      </c>
      <c r="B19" s="103">
        <v>87</v>
      </c>
      <c r="C19" s="19">
        <v>19.661125609299706</v>
      </c>
      <c r="D19" s="118">
        <v>196</v>
      </c>
      <c r="E19" s="19">
        <v>42.079459947870831</v>
      </c>
      <c r="F19" s="118">
        <v>283</v>
      </c>
      <c r="G19" s="104">
        <v>31.157689838959925</v>
      </c>
    </row>
    <row r="20" spans="1:7" s="16" customFormat="1" ht="15.75" customHeight="1" x14ac:dyDescent="0.25">
      <c r="A20" s="247" t="s">
        <v>42</v>
      </c>
      <c r="B20" s="103">
        <v>12</v>
      </c>
      <c r="C20" s="19">
        <v>17.333609764859325</v>
      </c>
      <c r="D20" s="118">
        <v>15</v>
      </c>
      <c r="E20" s="19">
        <v>17.775179211522829</v>
      </c>
      <c r="F20" s="118">
        <v>27</v>
      </c>
      <c r="G20" s="104">
        <v>17.57617971969249</v>
      </c>
    </row>
    <row r="21" spans="1:7" s="16" customFormat="1" ht="15.75" customHeight="1" x14ac:dyDescent="0.25">
      <c r="A21" s="247" t="s">
        <v>43</v>
      </c>
      <c r="B21" s="103">
        <v>29</v>
      </c>
      <c r="C21" s="19">
        <v>85.239203906619053</v>
      </c>
      <c r="D21" s="118">
        <v>31</v>
      </c>
      <c r="E21" s="19">
        <v>91.015597455034253</v>
      </c>
      <c r="F21" s="118">
        <v>60</v>
      </c>
      <c r="G21" s="104">
        <v>88.129020886577763</v>
      </c>
    </row>
    <row r="22" spans="1:7" s="16" customFormat="1" ht="15.75" customHeight="1" x14ac:dyDescent="0.25">
      <c r="A22" s="247" t="s">
        <v>44</v>
      </c>
      <c r="B22" s="103" t="s">
        <v>97</v>
      </c>
      <c r="C22" s="19" t="s">
        <v>97</v>
      </c>
      <c r="D22" s="118" t="s">
        <v>97</v>
      </c>
      <c r="E22" s="19" t="s">
        <v>97</v>
      </c>
      <c r="F22" s="118">
        <v>3</v>
      </c>
      <c r="G22" s="104">
        <v>9.5611435127641116</v>
      </c>
    </row>
    <row r="23" spans="1:7" s="16" customFormat="1" ht="15.75" customHeight="1" x14ac:dyDescent="0.25">
      <c r="A23" s="247" t="s">
        <v>45</v>
      </c>
      <c r="B23" s="103">
        <v>595</v>
      </c>
      <c r="C23" s="19">
        <v>11.848808197392716</v>
      </c>
      <c r="D23" s="118">
        <v>2097</v>
      </c>
      <c r="E23" s="19">
        <v>42.592942043838946</v>
      </c>
      <c r="F23" s="118">
        <v>2693</v>
      </c>
      <c r="G23" s="104">
        <v>27.079062113214622</v>
      </c>
    </row>
    <row r="24" spans="1:7" s="16" customFormat="1" ht="15.75" customHeight="1" x14ac:dyDescent="0.25">
      <c r="A24" s="248" t="s">
        <v>188</v>
      </c>
      <c r="B24" s="103">
        <v>40</v>
      </c>
      <c r="C24" s="19">
        <v>17.036972127915192</v>
      </c>
      <c r="D24" s="118">
        <v>144</v>
      </c>
      <c r="E24" s="19">
        <v>63.828716734354707</v>
      </c>
      <c r="F24" s="118">
        <v>184</v>
      </c>
      <c r="G24" s="104">
        <v>39.966351214117637</v>
      </c>
    </row>
    <row r="25" spans="1:7" s="16" customFormat="1" ht="15.75" customHeight="1" x14ac:dyDescent="0.25">
      <c r="A25" s="248" t="s">
        <v>189</v>
      </c>
      <c r="B25" s="103">
        <v>6</v>
      </c>
      <c r="C25" s="19">
        <v>8.4100857824780775</v>
      </c>
      <c r="D25" s="118">
        <v>18</v>
      </c>
      <c r="E25" s="19">
        <v>26.518678363142179</v>
      </c>
      <c r="F25" s="118">
        <v>24</v>
      </c>
      <c r="G25" s="104">
        <v>17.23895240043667</v>
      </c>
    </row>
    <row r="26" spans="1:7" s="16" customFormat="1" ht="15.75" customHeight="1" x14ac:dyDescent="0.25">
      <c r="A26" s="247" t="s">
        <v>48</v>
      </c>
      <c r="B26" s="103">
        <v>9</v>
      </c>
      <c r="C26" s="19">
        <v>11.192353113937182</v>
      </c>
      <c r="D26" s="118">
        <v>27</v>
      </c>
      <c r="E26" s="19">
        <v>35.413572394211975</v>
      </c>
      <c r="F26" s="118">
        <v>36</v>
      </c>
      <c r="G26" s="104">
        <v>22.980581408709607</v>
      </c>
    </row>
    <row r="27" spans="1:7" s="16" customFormat="1" ht="15.75" customHeight="1" x14ac:dyDescent="0.25">
      <c r="A27" s="247" t="s">
        <v>49</v>
      </c>
      <c r="B27" s="103">
        <v>7</v>
      </c>
      <c r="C27" s="19">
        <v>5.3316735034128175</v>
      </c>
      <c r="D27" s="118">
        <v>14</v>
      </c>
      <c r="E27" s="19">
        <v>10.842195416106662</v>
      </c>
      <c r="F27" s="118">
        <v>21</v>
      </c>
      <c r="G27" s="104">
        <v>8.0640206438928441</v>
      </c>
    </row>
    <row r="28" spans="1:7" s="16" customFormat="1" ht="15.75" customHeight="1" x14ac:dyDescent="0.25">
      <c r="A28" s="247" t="s">
        <v>50</v>
      </c>
      <c r="B28" s="103" t="s">
        <v>97</v>
      </c>
      <c r="C28" s="19" t="s">
        <v>97</v>
      </c>
      <c r="D28" s="118" t="s">
        <v>97</v>
      </c>
      <c r="E28" s="19" t="s">
        <v>97</v>
      </c>
      <c r="F28" s="118">
        <v>1</v>
      </c>
      <c r="G28" s="104">
        <v>5.8671673316123023</v>
      </c>
    </row>
    <row r="29" spans="1:7" s="16" customFormat="1" ht="15.75" customHeight="1" x14ac:dyDescent="0.25">
      <c r="A29" s="247" t="s">
        <v>51</v>
      </c>
      <c r="B29" s="103">
        <v>10</v>
      </c>
      <c r="C29" s="19">
        <v>22.072221982172024</v>
      </c>
      <c r="D29" s="118">
        <v>6</v>
      </c>
      <c r="E29" s="19">
        <v>13.186759494644663</v>
      </c>
      <c r="F29" s="118">
        <v>16</v>
      </c>
      <c r="G29" s="104">
        <v>17.619981058520338</v>
      </c>
    </row>
    <row r="30" spans="1:7" s="16" customFormat="1" ht="15.75" customHeight="1" x14ac:dyDescent="0.25">
      <c r="A30" s="247" t="s">
        <v>52</v>
      </c>
      <c r="B30" s="103">
        <v>25</v>
      </c>
      <c r="C30" s="19">
        <v>17.877172045443853</v>
      </c>
      <c r="D30" s="118">
        <v>50</v>
      </c>
      <c r="E30" s="19">
        <v>34.879700946229882</v>
      </c>
      <c r="F30" s="118">
        <v>75</v>
      </c>
      <c r="G30" s="104">
        <v>26.48370545882139</v>
      </c>
    </row>
    <row r="31" spans="1:7" s="16" customFormat="1" ht="15.75" customHeight="1" x14ac:dyDescent="0.25">
      <c r="A31" s="247" t="s">
        <v>53</v>
      </c>
      <c r="B31" s="103" t="s">
        <v>97</v>
      </c>
      <c r="C31" s="19" t="s">
        <v>97</v>
      </c>
      <c r="D31" s="118" t="s">
        <v>97</v>
      </c>
      <c r="E31" s="19" t="s">
        <v>97</v>
      </c>
      <c r="F31" s="118">
        <v>2</v>
      </c>
      <c r="G31" s="104">
        <v>23.277467411545558</v>
      </c>
    </row>
    <row r="32" spans="1:7" s="16" customFormat="1" ht="15.75" customHeight="1" x14ac:dyDescent="0.25">
      <c r="A32" s="247" t="s">
        <v>54</v>
      </c>
      <c r="B32" s="103">
        <v>0</v>
      </c>
      <c r="C32" s="19">
        <v>0</v>
      </c>
      <c r="D32" s="118">
        <v>0</v>
      </c>
      <c r="E32" s="19">
        <v>0</v>
      </c>
      <c r="F32" s="118">
        <v>0</v>
      </c>
      <c r="G32" s="104">
        <v>0</v>
      </c>
    </row>
    <row r="33" spans="1:7" s="16" customFormat="1" ht="15.75" customHeight="1" x14ac:dyDescent="0.25">
      <c r="A33" s="247" t="s">
        <v>55</v>
      </c>
      <c r="B33" s="103">
        <v>12</v>
      </c>
      <c r="C33" s="19">
        <v>5.6185261344415443</v>
      </c>
      <c r="D33" s="118">
        <v>37</v>
      </c>
      <c r="E33" s="19">
        <v>16.362714039326949</v>
      </c>
      <c r="F33" s="118">
        <v>49</v>
      </c>
      <c r="G33" s="104">
        <v>11.143885759251164</v>
      </c>
    </row>
    <row r="34" spans="1:7" s="16" customFormat="1" ht="15.75" customHeight="1" x14ac:dyDescent="0.25">
      <c r="A34" s="247" t="s">
        <v>56</v>
      </c>
      <c r="B34" s="103">
        <v>7</v>
      </c>
      <c r="C34" s="19">
        <v>10.150457032395829</v>
      </c>
      <c r="D34" s="118">
        <v>21</v>
      </c>
      <c r="E34" s="19">
        <v>30.595480721626167</v>
      </c>
      <c r="F34" s="118">
        <v>28</v>
      </c>
      <c r="G34" s="104">
        <v>20.348837209302403</v>
      </c>
    </row>
    <row r="35" spans="1:7" s="16" customFormat="1" ht="15.75" customHeight="1" x14ac:dyDescent="0.25">
      <c r="A35" s="247" t="s">
        <v>57</v>
      </c>
      <c r="B35" s="103">
        <v>2</v>
      </c>
      <c r="C35" s="19">
        <v>3.8933297602260386</v>
      </c>
      <c r="D35" s="118">
        <v>3</v>
      </c>
      <c r="E35" s="19">
        <v>5.921470659176312</v>
      </c>
      <c r="F35" s="118">
        <v>5</v>
      </c>
      <c r="G35" s="104">
        <v>4.9003753687532416</v>
      </c>
    </row>
    <row r="36" spans="1:7" s="16" customFormat="1" ht="15.75" customHeight="1" x14ac:dyDescent="0.25">
      <c r="A36" s="247" t="s">
        <v>58</v>
      </c>
      <c r="B36" s="103">
        <v>87</v>
      </c>
      <c r="C36" s="19">
        <v>5.4822192890585653</v>
      </c>
      <c r="D36" s="118">
        <v>472</v>
      </c>
      <c r="E36" s="19">
        <v>29.973345799075304</v>
      </c>
      <c r="F36" s="118">
        <v>560</v>
      </c>
      <c r="G36" s="104">
        <v>17.712096824442444</v>
      </c>
    </row>
    <row r="37" spans="1:7" s="16" customFormat="1" ht="15.75" customHeight="1" x14ac:dyDescent="0.25">
      <c r="A37" s="247" t="s">
        <v>59</v>
      </c>
      <c r="B37" s="103">
        <v>15</v>
      </c>
      <c r="C37" s="19">
        <v>7.2312810428720926</v>
      </c>
      <c r="D37" s="118">
        <v>20</v>
      </c>
      <c r="E37" s="19">
        <v>9.920050638559939</v>
      </c>
      <c r="F37" s="118">
        <v>35</v>
      </c>
      <c r="G37" s="104">
        <v>8.5565367050977148</v>
      </c>
    </row>
    <row r="38" spans="1:7" s="16" customFormat="1" ht="15.75" customHeight="1" x14ac:dyDescent="0.25">
      <c r="A38" s="247" t="s">
        <v>60</v>
      </c>
      <c r="B38" s="103" t="s">
        <v>97</v>
      </c>
      <c r="C38" s="19" t="s">
        <v>97</v>
      </c>
      <c r="D38" s="118" t="s">
        <v>97</v>
      </c>
      <c r="E38" s="19" t="s">
        <v>97</v>
      </c>
      <c r="F38" s="118">
        <v>2</v>
      </c>
      <c r="G38" s="104">
        <v>10.173457449514199</v>
      </c>
    </row>
    <row r="39" spans="1:7" s="16" customFormat="1" ht="15.75" customHeight="1" x14ac:dyDescent="0.25">
      <c r="A39" s="247" t="s">
        <v>61</v>
      </c>
      <c r="B39" s="103">
        <v>77</v>
      </c>
      <c r="C39" s="19">
        <v>6.3096461418460175</v>
      </c>
      <c r="D39" s="118">
        <v>325</v>
      </c>
      <c r="E39" s="19">
        <v>26.830826139855485</v>
      </c>
      <c r="F39" s="118">
        <v>403</v>
      </c>
      <c r="G39" s="104">
        <v>16.573129241209763</v>
      </c>
    </row>
    <row r="40" spans="1:7" s="16" customFormat="1" ht="15.75" customHeight="1" x14ac:dyDescent="0.25">
      <c r="A40" s="247" t="s">
        <v>62</v>
      </c>
      <c r="B40" s="103">
        <v>163</v>
      </c>
      <c r="C40" s="19">
        <v>20.279986998906175</v>
      </c>
      <c r="D40" s="118">
        <v>316</v>
      </c>
      <c r="E40" s="19">
        <v>40.394591229737948</v>
      </c>
      <c r="F40" s="118">
        <v>482</v>
      </c>
      <c r="G40" s="104">
        <v>30.390326544689255</v>
      </c>
    </row>
    <row r="41" spans="1:7" s="16" customFormat="1" ht="15.75" customHeight="1" x14ac:dyDescent="0.25">
      <c r="A41" s="247" t="s">
        <v>63</v>
      </c>
      <c r="B41" s="103">
        <v>1</v>
      </c>
      <c r="C41" s="19">
        <v>3.088280774913319</v>
      </c>
      <c r="D41" s="118">
        <v>5</v>
      </c>
      <c r="E41" s="19">
        <v>15.364039631086049</v>
      </c>
      <c r="F41" s="118">
        <v>6</v>
      </c>
      <c r="G41" s="104">
        <v>9.2415747643398429</v>
      </c>
    </row>
    <row r="42" spans="1:7" s="16" customFormat="1" ht="15.75" customHeight="1" x14ac:dyDescent="0.25">
      <c r="A42" s="247" t="s">
        <v>64</v>
      </c>
      <c r="B42" s="103">
        <v>131</v>
      </c>
      <c r="C42" s="19">
        <v>11.963223796555365</v>
      </c>
      <c r="D42" s="118">
        <v>337</v>
      </c>
      <c r="E42" s="19">
        <v>31.024581683692794</v>
      </c>
      <c r="F42" s="118">
        <v>469</v>
      </c>
      <c r="G42" s="104">
        <v>21.501353805922985</v>
      </c>
    </row>
    <row r="43" spans="1:7" s="16" customFormat="1" ht="15.75" customHeight="1" x14ac:dyDescent="0.25">
      <c r="A43" s="247" t="s">
        <v>65</v>
      </c>
      <c r="B43" s="103">
        <v>89</v>
      </c>
      <c r="C43" s="19">
        <v>5.4585268579458708</v>
      </c>
      <c r="D43" s="118">
        <v>532</v>
      </c>
      <c r="E43" s="19">
        <v>32.087268545763891</v>
      </c>
      <c r="F43" s="118">
        <v>624</v>
      </c>
      <c r="G43" s="104">
        <v>18.975476325508435</v>
      </c>
    </row>
    <row r="44" spans="1:7" s="16" customFormat="1" ht="15.75" customHeight="1" x14ac:dyDescent="0.25">
      <c r="A44" s="247" t="s">
        <v>66</v>
      </c>
      <c r="B44" s="103">
        <v>36</v>
      </c>
      <c r="C44" s="19">
        <v>8.5271554195242025</v>
      </c>
      <c r="D44" s="118">
        <v>381</v>
      </c>
      <c r="E44" s="19">
        <v>87.915769349780817</v>
      </c>
      <c r="F44" s="118">
        <v>420</v>
      </c>
      <c r="G44" s="104">
        <v>49.091227865115997</v>
      </c>
    </row>
    <row r="45" spans="1:7" s="16" customFormat="1" ht="15.75" customHeight="1" x14ac:dyDescent="0.25">
      <c r="A45" s="247" t="s">
        <v>67</v>
      </c>
      <c r="B45" s="103">
        <v>78</v>
      </c>
      <c r="C45" s="19">
        <v>19.853789301685453</v>
      </c>
      <c r="D45" s="118">
        <v>118</v>
      </c>
      <c r="E45" s="19">
        <v>29.962326582464893</v>
      </c>
      <c r="F45" s="118">
        <v>196</v>
      </c>
      <c r="G45" s="104">
        <v>24.914198550908917</v>
      </c>
    </row>
    <row r="46" spans="1:7" s="16" customFormat="1" ht="15.75" customHeight="1" x14ac:dyDescent="0.25">
      <c r="A46" s="247" t="s">
        <v>68</v>
      </c>
      <c r="B46" s="103">
        <v>2</v>
      </c>
      <c r="C46" s="19">
        <v>1.4756003506238602</v>
      </c>
      <c r="D46" s="118">
        <v>18</v>
      </c>
      <c r="E46" s="19">
        <v>12.58134661839903</v>
      </c>
      <c r="F46" s="118">
        <v>20</v>
      </c>
      <c r="G46" s="104">
        <v>7.1785705312501031</v>
      </c>
    </row>
    <row r="47" spans="1:7" s="16" customFormat="1" ht="15.75" customHeight="1" x14ac:dyDescent="0.25">
      <c r="A47" s="247" t="s">
        <v>69</v>
      </c>
      <c r="B47" s="103">
        <v>13</v>
      </c>
      <c r="C47" s="19">
        <v>3.396123465480076</v>
      </c>
      <c r="D47" s="118">
        <v>53</v>
      </c>
      <c r="E47" s="19">
        <v>14.176216624896943</v>
      </c>
      <c r="F47" s="118">
        <v>66</v>
      </c>
      <c r="G47" s="104">
        <v>8.7226014498020739</v>
      </c>
    </row>
    <row r="48" spans="1:7" s="16" customFormat="1" ht="15.75" customHeight="1" x14ac:dyDescent="0.25">
      <c r="A48" s="247" t="s">
        <v>70</v>
      </c>
      <c r="B48" s="103">
        <v>12</v>
      </c>
      <c r="C48" s="19">
        <v>5.4796363548185676</v>
      </c>
      <c r="D48" s="118">
        <v>45</v>
      </c>
      <c r="E48" s="19">
        <v>20.077779912735782</v>
      </c>
      <c r="F48" s="118">
        <v>57</v>
      </c>
      <c r="G48" s="104">
        <v>12.863303702600426</v>
      </c>
    </row>
    <row r="49" spans="1:7" s="16" customFormat="1" ht="15.75" customHeight="1" x14ac:dyDescent="0.25">
      <c r="A49" s="247" t="s">
        <v>71</v>
      </c>
      <c r="B49" s="103">
        <v>53</v>
      </c>
      <c r="C49" s="19">
        <v>5.6109919220413866</v>
      </c>
      <c r="D49" s="118">
        <v>238</v>
      </c>
      <c r="E49" s="19">
        <v>24.573107300281848</v>
      </c>
      <c r="F49" s="118">
        <v>291</v>
      </c>
      <c r="G49" s="104">
        <v>15.210810861669007</v>
      </c>
    </row>
    <row r="50" spans="1:7" s="16" customFormat="1" ht="15.75" customHeight="1" x14ac:dyDescent="0.25">
      <c r="A50" s="247" t="s">
        <v>72</v>
      </c>
      <c r="B50" s="103">
        <v>23</v>
      </c>
      <c r="C50" s="19">
        <v>17.24433624130705</v>
      </c>
      <c r="D50" s="118">
        <v>43</v>
      </c>
      <c r="E50" s="19">
        <v>32.047967742180752</v>
      </c>
      <c r="F50" s="118">
        <v>66</v>
      </c>
      <c r="G50" s="104">
        <v>24.668194101311492</v>
      </c>
    </row>
    <row r="51" spans="1:7" s="16" customFormat="1" ht="15.75" customHeight="1" x14ac:dyDescent="0.25">
      <c r="A51" s="247" t="s">
        <v>73</v>
      </c>
      <c r="B51" s="103">
        <v>40</v>
      </c>
      <c r="C51" s="19">
        <v>43.204832502936441</v>
      </c>
      <c r="D51" s="118">
        <v>38</v>
      </c>
      <c r="E51" s="19">
        <v>42.462957002073146</v>
      </c>
      <c r="F51" s="118">
        <v>78</v>
      </c>
      <c r="G51" s="104">
        <v>42.840195087657577</v>
      </c>
    </row>
    <row r="52" spans="1:7" s="16" customFormat="1" ht="15.75" customHeight="1" x14ac:dyDescent="0.25">
      <c r="A52" s="247" t="s">
        <v>74</v>
      </c>
      <c r="B52" s="103">
        <v>0</v>
      </c>
      <c r="C52" s="19">
        <v>0</v>
      </c>
      <c r="D52" s="118">
        <v>0</v>
      </c>
      <c r="E52" s="19">
        <v>0</v>
      </c>
      <c r="F52" s="118">
        <v>0</v>
      </c>
      <c r="G52" s="104">
        <v>0</v>
      </c>
    </row>
    <row r="53" spans="1:7" s="16" customFormat="1" ht="15.75" customHeight="1" x14ac:dyDescent="0.25">
      <c r="A53" s="247" t="s">
        <v>75</v>
      </c>
      <c r="B53" s="103" t="s">
        <v>97</v>
      </c>
      <c r="C53" s="19" t="s">
        <v>97</v>
      </c>
      <c r="D53" s="118" t="s">
        <v>97</v>
      </c>
      <c r="E53" s="19" t="s">
        <v>97</v>
      </c>
      <c r="F53" s="118">
        <v>17</v>
      </c>
      <c r="G53" s="104">
        <v>38.821648778260005</v>
      </c>
    </row>
    <row r="54" spans="1:7" s="16" customFormat="1" ht="15.75" customHeight="1" x14ac:dyDescent="0.25">
      <c r="A54" s="247" t="s">
        <v>76</v>
      </c>
      <c r="B54" s="103">
        <v>27</v>
      </c>
      <c r="C54" s="19">
        <v>11.906175394529406</v>
      </c>
      <c r="D54" s="118">
        <v>72</v>
      </c>
      <c r="E54" s="19">
        <v>31.892426776543076</v>
      </c>
      <c r="F54" s="118">
        <v>99</v>
      </c>
      <c r="G54" s="104">
        <v>21.876905942563177</v>
      </c>
    </row>
    <row r="55" spans="1:7" s="16" customFormat="1" ht="15.75" customHeight="1" x14ac:dyDescent="0.25">
      <c r="A55" s="247" t="s">
        <v>77</v>
      </c>
      <c r="B55" s="103">
        <v>24</v>
      </c>
      <c r="C55" s="19">
        <v>9.7606122245035323</v>
      </c>
      <c r="D55" s="118">
        <v>42</v>
      </c>
      <c r="E55" s="19">
        <v>17.556782688879707</v>
      </c>
      <c r="F55" s="118">
        <v>66</v>
      </c>
      <c r="G55" s="104">
        <v>13.605161715899486</v>
      </c>
    </row>
    <row r="56" spans="1:7" s="16" customFormat="1" ht="15.75" customHeight="1" x14ac:dyDescent="0.25">
      <c r="A56" s="247" t="s">
        <v>78</v>
      </c>
      <c r="B56" s="103">
        <v>84</v>
      </c>
      <c r="C56" s="19">
        <v>30.201743893160671</v>
      </c>
      <c r="D56" s="118">
        <v>180</v>
      </c>
      <c r="E56" s="19">
        <v>65.452554464537798</v>
      </c>
      <c r="F56" s="118">
        <v>264</v>
      </c>
      <c r="G56" s="104">
        <v>47.72769182374013</v>
      </c>
    </row>
    <row r="57" spans="1:7" s="16" customFormat="1" ht="15.75" customHeight="1" x14ac:dyDescent="0.25">
      <c r="A57" s="247" t="s">
        <v>79</v>
      </c>
      <c r="B57" s="103">
        <v>17</v>
      </c>
      <c r="C57" s="19">
        <v>33.452198093007773</v>
      </c>
      <c r="D57" s="118">
        <v>25</v>
      </c>
      <c r="E57" s="19">
        <v>49.349361366019735</v>
      </c>
      <c r="F57" s="118">
        <v>42</v>
      </c>
      <c r="G57" s="104">
        <v>41.388281203807729</v>
      </c>
    </row>
    <row r="58" spans="1:7" s="16" customFormat="1" ht="15.75" customHeight="1" x14ac:dyDescent="0.25">
      <c r="A58" s="247" t="s">
        <v>80</v>
      </c>
      <c r="B58" s="103">
        <v>14</v>
      </c>
      <c r="C58" s="19">
        <v>42.190676351376538</v>
      </c>
      <c r="D58" s="118">
        <v>23</v>
      </c>
      <c r="E58" s="19">
        <v>70.357233568940586</v>
      </c>
      <c r="F58" s="118">
        <v>37</v>
      </c>
      <c r="G58" s="104">
        <v>56.168688233418962</v>
      </c>
    </row>
    <row r="59" spans="1:7" s="16" customFormat="1" ht="15.75" customHeight="1" x14ac:dyDescent="0.25">
      <c r="A59" s="247" t="s">
        <v>81</v>
      </c>
      <c r="B59" s="103" t="s">
        <v>97</v>
      </c>
      <c r="C59" s="19" t="s">
        <v>97</v>
      </c>
      <c r="D59" s="118" t="s">
        <v>97</v>
      </c>
      <c r="E59" s="19" t="s">
        <v>97</v>
      </c>
      <c r="F59" s="118">
        <v>4</v>
      </c>
      <c r="G59" s="104">
        <v>24.926777590826987</v>
      </c>
    </row>
    <row r="60" spans="1:7" s="16" customFormat="1" ht="15.75" customHeight="1" x14ac:dyDescent="0.25">
      <c r="A60" s="247" t="s">
        <v>82</v>
      </c>
      <c r="B60" s="103">
        <v>54</v>
      </c>
      <c r="C60" s="19">
        <v>22.80649625884476</v>
      </c>
      <c r="D60" s="118">
        <v>81</v>
      </c>
      <c r="E60" s="19">
        <v>34.001703642501639</v>
      </c>
      <c r="F60" s="118">
        <v>135</v>
      </c>
      <c r="G60" s="104">
        <v>28.421172299672776</v>
      </c>
    </row>
    <row r="61" spans="1:7" s="16" customFormat="1" ht="15.75" customHeight="1" x14ac:dyDescent="0.25">
      <c r="A61" s="247" t="s">
        <v>83</v>
      </c>
      <c r="B61" s="103">
        <v>5</v>
      </c>
      <c r="C61" s="19">
        <v>19.040249033442862</v>
      </c>
      <c r="D61" s="118">
        <v>3</v>
      </c>
      <c r="E61" s="19">
        <v>10.507572025692259</v>
      </c>
      <c r="F61" s="118">
        <v>8</v>
      </c>
      <c r="G61" s="104">
        <v>14.595610370181141</v>
      </c>
    </row>
    <row r="62" spans="1:7" s="16" customFormat="1" ht="15.75" customHeight="1" x14ac:dyDescent="0.25">
      <c r="A62" s="247" t="s">
        <v>84</v>
      </c>
      <c r="B62" s="103">
        <v>17</v>
      </c>
      <c r="C62" s="19">
        <v>4.0509958382581628</v>
      </c>
      <c r="D62" s="118">
        <v>113</v>
      </c>
      <c r="E62" s="19">
        <v>27.020880948874169</v>
      </c>
      <c r="F62" s="118">
        <v>131</v>
      </c>
      <c r="G62" s="104">
        <v>15.635350213941733</v>
      </c>
    </row>
    <row r="63" spans="1:7" s="16" customFormat="1" ht="15.75" customHeight="1" x14ac:dyDescent="0.25">
      <c r="A63" s="247" t="s">
        <v>85</v>
      </c>
      <c r="B63" s="103">
        <v>14</v>
      </c>
      <c r="C63" s="19">
        <v>12.593211152361713</v>
      </c>
      <c r="D63" s="118">
        <v>21</v>
      </c>
      <c r="E63" s="19">
        <v>19.817866215582388</v>
      </c>
      <c r="F63" s="118">
        <v>35</v>
      </c>
      <c r="G63" s="104">
        <v>16.118930071475919</v>
      </c>
    </row>
    <row r="64" spans="1:7" s="16" customFormat="1" ht="15.75" customHeight="1" x14ac:dyDescent="0.25">
      <c r="A64" s="247" t="s">
        <v>86</v>
      </c>
      <c r="B64" s="103">
        <v>13</v>
      </c>
      <c r="C64" s="19">
        <v>31.868380961782741</v>
      </c>
      <c r="D64" s="118">
        <v>26</v>
      </c>
      <c r="E64" s="19">
        <v>62.956715552255218</v>
      </c>
      <c r="F64" s="118">
        <v>39</v>
      </c>
      <c r="G64" s="104">
        <v>47.508253036264641</v>
      </c>
    </row>
    <row r="65" spans="1:11" s="16" customFormat="1" ht="24.95" customHeight="1" x14ac:dyDescent="0.25">
      <c r="A65" s="21" t="s">
        <v>87</v>
      </c>
    </row>
    <row r="66" spans="1:11" s="22" customFormat="1" ht="15.95" customHeight="1" x14ac:dyDescent="0.25">
      <c r="A66" s="23" t="s">
        <v>98</v>
      </c>
      <c r="B66" s="16"/>
      <c r="C66" s="16"/>
      <c r="D66" s="16"/>
      <c r="E66" s="16"/>
      <c r="F66" s="16"/>
      <c r="G66" s="16"/>
    </row>
    <row r="67" spans="1:11" s="22" customFormat="1" ht="15.95" customHeight="1" x14ac:dyDescent="0.25">
      <c r="A67" s="23" t="s">
        <v>99</v>
      </c>
      <c r="B67" s="16"/>
      <c r="C67" s="16"/>
      <c r="D67" s="16"/>
      <c r="E67" s="16"/>
      <c r="F67" s="16"/>
      <c r="G67" s="16"/>
    </row>
    <row r="68" spans="1:11" s="22" customFormat="1" ht="15.95" customHeight="1" x14ac:dyDescent="0.25">
      <c r="A68" s="23" t="s">
        <v>89</v>
      </c>
      <c r="B68" s="16"/>
      <c r="C68" s="16"/>
      <c r="D68" s="16"/>
      <c r="E68" s="16"/>
      <c r="F68" s="16"/>
      <c r="G68" s="16"/>
    </row>
    <row r="69" spans="1:11" s="22" customFormat="1" ht="15.95" customHeight="1" x14ac:dyDescent="0.25">
      <c r="A69" s="66" t="s">
        <v>100</v>
      </c>
      <c r="B69" s="16"/>
      <c r="C69" s="16"/>
      <c r="D69" s="16"/>
      <c r="E69" s="16"/>
      <c r="F69" s="16"/>
      <c r="G69" s="16"/>
    </row>
    <row r="70" spans="1:11" s="22" customFormat="1" ht="13.5" customHeight="1" x14ac:dyDescent="0.25">
      <c r="A70" s="66" t="s">
        <v>101</v>
      </c>
      <c r="B70" s="16"/>
      <c r="C70" s="16"/>
      <c r="D70" s="16"/>
      <c r="E70" s="16"/>
      <c r="F70" s="16"/>
      <c r="G70" s="16"/>
    </row>
    <row r="71" spans="1:11" s="22" customFormat="1" ht="15.95" customHeight="1" x14ac:dyDescent="0.25">
      <c r="A71" s="66" t="s">
        <v>102</v>
      </c>
      <c r="B71" s="24"/>
      <c r="C71" s="24"/>
      <c r="D71" s="24"/>
      <c r="E71" s="24"/>
      <c r="F71" s="24"/>
      <c r="G71" s="24"/>
    </row>
    <row r="72" spans="1:11" s="22" customFormat="1" ht="13.5" customHeight="1" x14ac:dyDescent="0.25">
      <c r="A72" s="66" t="s">
        <v>103</v>
      </c>
      <c r="B72" s="16"/>
      <c r="C72" s="16"/>
      <c r="D72" s="16"/>
      <c r="E72" s="16"/>
      <c r="F72" s="16"/>
      <c r="G72" s="16"/>
    </row>
    <row r="73" spans="1:11" ht="15.75" x14ac:dyDescent="0.25">
      <c r="A73" s="65" t="s">
        <v>10</v>
      </c>
      <c r="K73" s="27"/>
    </row>
  </sheetData>
  <sheetProtection algorithmName="SHA-512" hashValue="kH3DZERfXwMGNdw34tPEyFAoz7GhqE7UBlpBX3763Bny+T+TJcZIdfGKyO9bevloKls6qk6LLfxAWh57HJXO5g==" saltValue="lo5LLFuhxb/8i/dmMn+Zdg==" spinCount="100000" sheet="1" objects="1" scenarios="1"/>
  <hyperlinks>
    <hyperlink ref="A73" location="'Table of Contents'!A1" display="Click here to return to the Table of Contents" xr:uid="{8A942C0E-EBB2-4C53-82A1-2296636C7DE0}"/>
  </hyperlinks>
  <printOptions horizontalCentered="1"/>
  <pageMargins left="0.25" right="0.25" top="0.3" bottom="0.1" header="0.3" footer="0"/>
  <pageSetup scale="66" orientation="portrait" r:id="rId1"/>
  <tableParts count="1">
    <tablePart r:id="rId2"/>
  </tablePart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CE1141-09BF-44A0-AD44-DC1D7C43CF74}">
  <sheetPr codeName="Sheet49">
    <pageSetUpPr fitToPage="1"/>
  </sheetPr>
  <dimension ref="A1:Q72"/>
  <sheetViews>
    <sheetView zoomScaleNormal="100" workbookViewId="0"/>
  </sheetViews>
  <sheetFormatPr defaultColWidth="9.140625" defaultRowHeight="12.75" x14ac:dyDescent="0.2"/>
  <cols>
    <col min="1" max="1" width="23.7109375" style="25" customWidth="1"/>
    <col min="2" max="11" width="10.7109375" style="25" customWidth="1"/>
    <col min="12" max="12" width="9.7109375" style="27" customWidth="1"/>
    <col min="13" max="16384" width="9.140625" style="25"/>
  </cols>
  <sheetData>
    <row r="1" spans="1:17" ht="21" x14ac:dyDescent="0.25">
      <c r="A1" s="207" t="s">
        <v>287</v>
      </c>
      <c r="P1" s="82"/>
      <c r="Q1" s="5"/>
    </row>
    <row r="2" spans="1:17" ht="35.1" customHeight="1" x14ac:dyDescent="0.2">
      <c r="A2" s="207" t="s">
        <v>118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</row>
    <row r="3" spans="1:17" s="10" customFormat="1" ht="38.1" customHeight="1" thickBot="1" x14ac:dyDescent="0.35">
      <c r="A3" s="160" t="s">
        <v>12</v>
      </c>
      <c r="B3" s="161" t="s">
        <v>13</v>
      </c>
      <c r="C3" s="163" t="s">
        <v>14</v>
      </c>
      <c r="D3" s="163" t="s">
        <v>15</v>
      </c>
      <c r="E3" s="163" t="s">
        <v>16</v>
      </c>
      <c r="F3" s="163" t="s">
        <v>17</v>
      </c>
      <c r="G3" s="163" t="s">
        <v>18</v>
      </c>
      <c r="H3" s="163" t="s">
        <v>19</v>
      </c>
      <c r="I3" s="163" t="s">
        <v>20</v>
      </c>
      <c r="J3" s="163" t="s">
        <v>21</v>
      </c>
      <c r="K3" s="163" t="s">
        <v>22</v>
      </c>
      <c r="L3" s="9" t="s">
        <v>23</v>
      </c>
    </row>
    <row r="4" spans="1:17" s="16" customFormat="1" ht="18" customHeight="1" x14ac:dyDescent="0.25">
      <c r="A4" s="148" t="s">
        <v>24</v>
      </c>
      <c r="B4" s="157">
        <v>13701</v>
      </c>
      <c r="C4" s="157">
        <v>15386</v>
      </c>
      <c r="D4" s="157">
        <v>16611</v>
      </c>
      <c r="E4" s="157">
        <v>15279</v>
      </c>
      <c r="F4" s="157">
        <v>17302</v>
      </c>
      <c r="G4" s="164">
        <v>34.836954357716252</v>
      </c>
      <c r="H4" s="164">
        <v>38.975516910703156</v>
      </c>
      <c r="I4" s="164">
        <v>42.021711040288174</v>
      </c>
      <c r="J4" s="164">
        <v>38.640136285194608</v>
      </c>
      <c r="K4" s="164">
        <v>43.948716201914451</v>
      </c>
      <c r="L4" s="15" t="s">
        <v>25</v>
      </c>
    </row>
    <row r="5" spans="1:17" s="16" customFormat="1" ht="15" customHeight="1" x14ac:dyDescent="0.25">
      <c r="A5" s="149" t="s">
        <v>26</v>
      </c>
      <c r="B5" s="162">
        <v>435</v>
      </c>
      <c r="C5" s="162">
        <v>439</v>
      </c>
      <c r="D5" s="162">
        <v>502</v>
      </c>
      <c r="E5" s="162">
        <v>417</v>
      </c>
      <c r="F5" s="162">
        <v>374</v>
      </c>
      <c r="G5" s="165">
        <v>26.208766380478988</v>
      </c>
      <c r="H5" s="165">
        <v>26.292793917799983</v>
      </c>
      <c r="I5" s="165">
        <v>29.900067066684297</v>
      </c>
      <c r="J5" s="165">
        <v>24.796337039900102</v>
      </c>
      <c r="K5" s="165">
        <v>22.37188655419709</v>
      </c>
      <c r="L5" s="18">
        <v>37</v>
      </c>
    </row>
    <row r="6" spans="1:17" s="16" customFormat="1" ht="16.5" customHeight="1" x14ac:dyDescent="0.25">
      <c r="A6" s="150" t="s">
        <v>27</v>
      </c>
      <c r="B6" s="162">
        <v>58</v>
      </c>
      <c r="C6" s="162">
        <v>47</v>
      </c>
      <c r="D6" s="162">
        <v>43</v>
      </c>
      <c r="E6" s="162">
        <v>40</v>
      </c>
      <c r="F6" s="162">
        <v>40</v>
      </c>
      <c r="G6" s="165">
        <v>47.405498100509575</v>
      </c>
      <c r="H6" s="165">
        <v>38.185781236705623</v>
      </c>
      <c r="I6" s="165">
        <v>34.755746170561935</v>
      </c>
      <c r="J6" s="165">
        <v>32.328073232128361</v>
      </c>
      <c r="K6" s="165">
        <v>32.799626173448068</v>
      </c>
      <c r="L6" s="18">
        <v>25</v>
      </c>
    </row>
    <row r="7" spans="1:17" s="16" customFormat="1" ht="15" customHeight="1" x14ac:dyDescent="0.25">
      <c r="A7" s="149" t="s">
        <v>28</v>
      </c>
      <c r="B7" s="162">
        <v>0</v>
      </c>
      <c r="C7" s="162">
        <v>0</v>
      </c>
      <c r="D7" s="162">
        <v>0</v>
      </c>
      <c r="E7" s="162">
        <v>0</v>
      </c>
      <c r="F7" s="162">
        <v>0</v>
      </c>
      <c r="G7" s="165">
        <v>0</v>
      </c>
      <c r="H7" s="165">
        <v>0</v>
      </c>
      <c r="I7" s="165">
        <v>0</v>
      </c>
      <c r="J7" s="165">
        <v>0</v>
      </c>
      <c r="K7" s="165">
        <v>0</v>
      </c>
      <c r="L7" s="18">
        <v>59</v>
      </c>
    </row>
    <row r="8" spans="1:17" s="16" customFormat="1" ht="15" customHeight="1" x14ac:dyDescent="0.25">
      <c r="A8" s="149" t="s">
        <v>29</v>
      </c>
      <c r="B8" s="162">
        <v>4</v>
      </c>
      <c r="C8" s="162">
        <v>4</v>
      </c>
      <c r="D8" s="162">
        <v>6</v>
      </c>
      <c r="E8" s="162">
        <v>2</v>
      </c>
      <c r="F8" s="162">
        <v>5</v>
      </c>
      <c r="G8" s="165">
        <v>10.376404057173986</v>
      </c>
      <c r="H8" s="165">
        <v>9.9905090164343875</v>
      </c>
      <c r="I8" s="165">
        <v>14.896099704560688</v>
      </c>
      <c r="J8" s="165">
        <v>4.9375401175134552</v>
      </c>
      <c r="K8" s="165">
        <v>12.402024010318485</v>
      </c>
      <c r="L8" s="18">
        <v>49</v>
      </c>
    </row>
    <row r="9" spans="1:17" s="16" customFormat="1" ht="15" customHeight="1" x14ac:dyDescent="0.25">
      <c r="A9" s="149" t="s">
        <v>30</v>
      </c>
      <c r="B9" s="162">
        <v>74</v>
      </c>
      <c r="C9" s="162">
        <v>103</v>
      </c>
      <c r="D9" s="162">
        <v>97</v>
      </c>
      <c r="E9" s="162">
        <v>135</v>
      </c>
      <c r="F9" s="162">
        <v>124</v>
      </c>
      <c r="G9" s="165">
        <v>31.748755792002747</v>
      </c>
      <c r="H9" s="165">
        <v>43.899465960865541</v>
      </c>
      <c r="I9" s="165">
        <v>42.78518309411858</v>
      </c>
      <c r="J9" s="165">
        <v>63.915612453602002</v>
      </c>
      <c r="K9" s="165">
        <v>61.643086528997109</v>
      </c>
      <c r="L9" s="18">
        <v>8</v>
      </c>
    </row>
    <row r="10" spans="1:17" s="16" customFormat="1" ht="15" customHeight="1" x14ac:dyDescent="0.25">
      <c r="A10" s="149" t="s">
        <v>31</v>
      </c>
      <c r="B10" s="162">
        <v>4</v>
      </c>
      <c r="C10" s="162">
        <v>3</v>
      </c>
      <c r="D10" s="162">
        <v>1</v>
      </c>
      <c r="E10" s="162">
        <v>0</v>
      </c>
      <c r="F10" s="162">
        <v>2</v>
      </c>
      <c r="G10" s="165">
        <v>8.8195087533624381</v>
      </c>
      <c r="H10" s="165">
        <v>6.6130276644990635</v>
      </c>
      <c r="I10" s="165">
        <v>2.2082367229767033</v>
      </c>
      <c r="J10" s="165">
        <v>0</v>
      </c>
      <c r="K10" s="165">
        <v>4.4335084569173819</v>
      </c>
      <c r="L10" s="18">
        <v>58</v>
      </c>
    </row>
    <row r="11" spans="1:17" s="16" customFormat="1" ht="15" customHeight="1" x14ac:dyDescent="0.25">
      <c r="A11" s="149" t="s">
        <v>32</v>
      </c>
      <c r="B11" s="162">
        <v>4</v>
      </c>
      <c r="C11" s="162">
        <v>4</v>
      </c>
      <c r="D11" s="162">
        <v>6</v>
      </c>
      <c r="E11" s="162">
        <v>2</v>
      </c>
      <c r="F11" s="162">
        <v>5</v>
      </c>
      <c r="G11" s="165">
        <v>18.355359765051396</v>
      </c>
      <c r="H11" s="165">
        <v>18.441678192715536</v>
      </c>
      <c r="I11" s="165">
        <v>27.592550011496897</v>
      </c>
      <c r="J11" s="165">
        <v>9.163383121048291</v>
      </c>
      <c r="K11" s="165">
        <v>22.666485334783989</v>
      </c>
      <c r="L11" s="18">
        <v>36</v>
      </c>
    </row>
    <row r="12" spans="1:17" s="16" customFormat="1" ht="15" customHeight="1" x14ac:dyDescent="0.25">
      <c r="A12" s="151" t="s">
        <v>33</v>
      </c>
      <c r="B12" s="162">
        <v>193</v>
      </c>
      <c r="C12" s="162">
        <v>273</v>
      </c>
      <c r="D12" s="162">
        <v>294</v>
      </c>
      <c r="E12" s="162">
        <v>277</v>
      </c>
      <c r="F12" s="162">
        <v>315</v>
      </c>
      <c r="G12" s="165">
        <v>16.790536749091093</v>
      </c>
      <c r="H12" s="165">
        <v>23.574783444457207</v>
      </c>
      <c r="I12" s="165">
        <v>25.294957269590039</v>
      </c>
      <c r="J12" s="165">
        <v>23.742809657237828</v>
      </c>
      <c r="K12" s="165">
        <v>27.067320292327061</v>
      </c>
      <c r="L12" s="18">
        <v>31</v>
      </c>
    </row>
    <row r="13" spans="1:17" s="16" customFormat="1" ht="15" customHeight="1" x14ac:dyDescent="0.25">
      <c r="A13" s="149" t="s">
        <v>34</v>
      </c>
      <c r="B13" s="162">
        <v>1</v>
      </c>
      <c r="C13" s="162">
        <v>6</v>
      </c>
      <c r="D13" s="162">
        <v>0</v>
      </c>
      <c r="E13" s="162">
        <v>2</v>
      </c>
      <c r="F13" s="162">
        <v>4</v>
      </c>
      <c r="G13" s="165">
        <v>3.7177485314893302</v>
      </c>
      <c r="H13" s="165">
        <v>21.761207021616134</v>
      </c>
      <c r="I13" s="165">
        <v>0</v>
      </c>
      <c r="J13" s="165">
        <v>7.2085060371238061</v>
      </c>
      <c r="K13" s="165">
        <v>14.530131860946637</v>
      </c>
      <c r="L13" s="18">
        <v>47</v>
      </c>
    </row>
    <row r="14" spans="1:17" s="16" customFormat="1" ht="15" customHeight="1" x14ac:dyDescent="0.25">
      <c r="A14" s="149" t="s">
        <v>35</v>
      </c>
      <c r="B14" s="162">
        <v>13</v>
      </c>
      <c r="C14" s="162">
        <v>9</v>
      </c>
      <c r="D14" s="162">
        <v>22</v>
      </c>
      <c r="E14" s="162">
        <v>30</v>
      </c>
      <c r="F14" s="162">
        <v>25</v>
      </c>
      <c r="G14" s="165">
        <v>7.0346320346320343</v>
      </c>
      <c r="H14" s="165">
        <v>4.8096963478372396</v>
      </c>
      <c r="I14" s="165">
        <v>11.708043958383225</v>
      </c>
      <c r="J14" s="165">
        <v>15.683650317332525</v>
      </c>
      <c r="K14" s="165">
        <v>13.02137589066211</v>
      </c>
      <c r="L14" s="18">
        <v>48</v>
      </c>
    </row>
    <row r="15" spans="1:17" s="16" customFormat="1" ht="15" customHeight="1" x14ac:dyDescent="0.25">
      <c r="A15" s="149" t="s">
        <v>36</v>
      </c>
      <c r="B15" s="162">
        <v>538</v>
      </c>
      <c r="C15" s="162">
        <v>371</v>
      </c>
      <c r="D15" s="162">
        <v>328</v>
      </c>
      <c r="E15" s="162">
        <v>303</v>
      </c>
      <c r="F15" s="162">
        <v>447</v>
      </c>
      <c r="G15" s="165">
        <v>54.597505766734692</v>
      </c>
      <c r="H15" s="165">
        <v>37.325257931617308</v>
      </c>
      <c r="I15" s="165">
        <v>32.746296074437922</v>
      </c>
      <c r="J15" s="165">
        <v>30.033899649108896</v>
      </c>
      <c r="K15" s="165">
        <v>44.093972442746889</v>
      </c>
      <c r="L15" s="18">
        <v>15</v>
      </c>
    </row>
    <row r="16" spans="1:17" s="16" customFormat="1" ht="15" customHeight="1" x14ac:dyDescent="0.25">
      <c r="A16" s="149" t="s">
        <v>37</v>
      </c>
      <c r="B16" s="162">
        <v>3</v>
      </c>
      <c r="C16" s="162">
        <v>5</v>
      </c>
      <c r="D16" s="162">
        <v>5</v>
      </c>
      <c r="E16" s="162">
        <v>6</v>
      </c>
      <c r="F16" s="162">
        <v>6</v>
      </c>
      <c r="G16" s="165">
        <v>10.686805357651753</v>
      </c>
      <c r="H16" s="165">
        <v>17.772090708750977</v>
      </c>
      <c r="I16" s="165">
        <v>17.528483786152499</v>
      </c>
      <c r="J16" s="165">
        <v>20.817431128998681</v>
      </c>
      <c r="K16" s="165">
        <v>20.684662322887579</v>
      </c>
      <c r="L16" s="18">
        <v>40</v>
      </c>
    </row>
    <row r="17" spans="1:12" s="16" customFormat="1" ht="15" customHeight="1" x14ac:dyDescent="0.25">
      <c r="A17" s="151" t="s">
        <v>38</v>
      </c>
      <c r="B17" s="162">
        <v>32</v>
      </c>
      <c r="C17" s="162">
        <v>26</v>
      </c>
      <c r="D17" s="162">
        <v>28</v>
      </c>
      <c r="E17" s="162">
        <v>14</v>
      </c>
      <c r="F17" s="162">
        <v>42</v>
      </c>
      <c r="G17" s="165">
        <v>23.2740814010997</v>
      </c>
      <c r="H17" s="165">
        <v>18.910053602728865</v>
      </c>
      <c r="I17" s="165">
        <v>20.476817317536931</v>
      </c>
      <c r="J17" s="165">
        <v>10.255358424776945</v>
      </c>
      <c r="K17" s="165">
        <v>31.003860718846656</v>
      </c>
      <c r="L17" s="18">
        <v>26</v>
      </c>
    </row>
    <row r="18" spans="1:12" s="16" customFormat="1" ht="15" customHeight="1" x14ac:dyDescent="0.25">
      <c r="A18" s="149" t="s">
        <v>39</v>
      </c>
      <c r="B18" s="162">
        <v>34</v>
      </c>
      <c r="C18" s="162">
        <v>31</v>
      </c>
      <c r="D18" s="162">
        <v>20</v>
      </c>
      <c r="E18" s="162">
        <v>19</v>
      </c>
      <c r="F18" s="162">
        <v>34</v>
      </c>
      <c r="G18" s="165">
        <v>18.823320987449275</v>
      </c>
      <c r="H18" s="165">
        <v>17.16243972385081</v>
      </c>
      <c r="I18" s="165">
        <v>11.061396280052431</v>
      </c>
      <c r="J18" s="165">
        <v>10.642051787584647</v>
      </c>
      <c r="K18" s="165">
        <v>19.203397871811671</v>
      </c>
      <c r="L18" s="18">
        <v>43</v>
      </c>
    </row>
    <row r="19" spans="1:12" s="16" customFormat="1" ht="15" customHeight="1" x14ac:dyDescent="0.25">
      <c r="A19" s="149" t="s">
        <v>40</v>
      </c>
      <c r="B19" s="162">
        <v>0</v>
      </c>
      <c r="C19" s="162">
        <v>0</v>
      </c>
      <c r="D19" s="162">
        <v>1</v>
      </c>
      <c r="E19" s="162">
        <v>0</v>
      </c>
      <c r="F19" s="162">
        <v>2</v>
      </c>
      <c r="G19" s="165">
        <v>0</v>
      </c>
      <c r="H19" s="165">
        <v>0</v>
      </c>
      <c r="I19" s="165">
        <v>5.2778804032300632</v>
      </c>
      <c r="J19" s="165">
        <v>0</v>
      </c>
      <c r="K19" s="165">
        <v>10.564682267180814</v>
      </c>
      <c r="L19" s="18">
        <v>53</v>
      </c>
    </row>
    <row r="20" spans="1:12" s="16" customFormat="1" ht="15" customHeight="1" x14ac:dyDescent="0.25">
      <c r="A20" s="149" t="s">
        <v>41</v>
      </c>
      <c r="B20" s="162">
        <v>436</v>
      </c>
      <c r="C20" s="162">
        <v>482</v>
      </c>
      <c r="D20" s="162">
        <v>415</v>
      </c>
      <c r="E20" s="162">
        <v>353</v>
      </c>
      <c r="F20" s="162">
        <v>543</v>
      </c>
      <c r="G20" s="165">
        <v>49.087877433424566</v>
      </c>
      <c r="H20" s="165">
        <v>53.815364174821781</v>
      </c>
      <c r="I20" s="165">
        <v>45.950285113214861</v>
      </c>
      <c r="J20" s="165">
        <v>38.918613791742416</v>
      </c>
      <c r="K20" s="165">
        <v>59.783129266979564</v>
      </c>
      <c r="L20" s="18">
        <v>10</v>
      </c>
    </row>
    <row r="21" spans="1:12" s="16" customFormat="1" ht="15" customHeight="1" x14ac:dyDescent="0.25">
      <c r="A21" s="149" t="s">
        <v>42</v>
      </c>
      <c r="B21" s="162">
        <v>70</v>
      </c>
      <c r="C21" s="162">
        <v>68</v>
      </c>
      <c r="D21" s="162">
        <v>42</v>
      </c>
      <c r="E21" s="162">
        <v>51</v>
      </c>
      <c r="F21" s="162">
        <v>34</v>
      </c>
      <c r="G21" s="165">
        <v>47.001000449866716</v>
      </c>
      <c r="H21" s="165">
        <v>45.021186440677965</v>
      </c>
      <c r="I21" s="165">
        <v>27.687865463343243</v>
      </c>
      <c r="J21" s="165">
        <v>33.314825097168239</v>
      </c>
      <c r="K21" s="165">
        <v>22.132967054427571</v>
      </c>
      <c r="L21" s="18">
        <v>38</v>
      </c>
    </row>
    <row r="22" spans="1:12" s="16" customFormat="1" ht="15" customHeight="1" x14ac:dyDescent="0.25">
      <c r="A22" s="149" t="s">
        <v>43</v>
      </c>
      <c r="B22" s="162">
        <v>7</v>
      </c>
      <c r="C22" s="162">
        <v>9</v>
      </c>
      <c r="D22" s="162">
        <v>15</v>
      </c>
      <c r="E22" s="162">
        <v>38</v>
      </c>
      <c r="F22" s="162">
        <v>88</v>
      </c>
      <c r="G22" s="165">
        <v>10.299721907508497</v>
      </c>
      <c r="H22" s="165">
        <v>13.165979109979812</v>
      </c>
      <c r="I22" s="165">
        <v>22.021904454297207</v>
      </c>
      <c r="J22" s="165">
        <v>55.801113085361017</v>
      </c>
      <c r="K22" s="165">
        <v>129.25589730031433</v>
      </c>
      <c r="L22" s="18">
        <v>2</v>
      </c>
    </row>
    <row r="23" spans="1:12" s="16" customFormat="1" ht="15" customHeight="1" x14ac:dyDescent="0.25">
      <c r="A23" s="149" t="s">
        <v>44</v>
      </c>
      <c r="B23" s="162">
        <v>2</v>
      </c>
      <c r="C23" s="162">
        <v>0</v>
      </c>
      <c r="D23" s="162">
        <v>1</v>
      </c>
      <c r="E23" s="162">
        <v>3</v>
      </c>
      <c r="F23" s="162">
        <v>3</v>
      </c>
      <c r="G23" s="165">
        <v>6.1246363497167353</v>
      </c>
      <c r="H23" s="165">
        <v>0</v>
      </c>
      <c r="I23" s="165">
        <v>3.0434914934412758</v>
      </c>
      <c r="J23" s="165">
        <v>9.3676814988290396</v>
      </c>
      <c r="K23" s="165">
        <v>9.5611435127641258</v>
      </c>
      <c r="L23" s="18">
        <v>55</v>
      </c>
    </row>
    <row r="24" spans="1:12" s="16" customFormat="1" ht="15" customHeight="1" x14ac:dyDescent="0.25">
      <c r="A24" s="149" t="s">
        <v>45</v>
      </c>
      <c r="B24" s="162">
        <v>4778</v>
      </c>
      <c r="C24" s="162">
        <v>5626</v>
      </c>
      <c r="D24" s="162">
        <v>6105</v>
      </c>
      <c r="E24" s="162">
        <v>5396</v>
      </c>
      <c r="F24" s="162">
        <v>6240</v>
      </c>
      <c r="G24" s="165">
        <v>47.238476995118759</v>
      </c>
      <c r="H24" s="165">
        <v>55.699269880189149</v>
      </c>
      <c r="I24" s="165">
        <v>60.662662831554243</v>
      </c>
      <c r="J24" s="165">
        <v>53.892774153520897</v>
      </c>
      <c r="K24" s="165">
        <v>62.745394573508797</v>
      </c>
      <c r="L24" s="18">
        <v>7</v>
      </c>
    </row>
    <row r="25" spans="1:12" s="16" customFormat="1" ht="16.5" customHeight="1" x14ac:dyDescent="0.25">
      <c r="A25" s="150" t="s">
        <v>46</v>
      </c>
      <c r="B25" s="162">
        <v>343</v>
      </c>
      <c r="C25" s="162">
        <v>343</v>
      </c>
      <c r="D25" s="162">
        <v>360</v>
      </c>
      <c r="E25" s="162">
        <v>382</v>
      </c>
      <c r="F25" s="162">
        <v>424</v>
      </c>
      <c r="G25" s="165">
        <v>72.757461097506663</v>
      </c>
      <c r="H25" s="165">
        <v>72.981843208615032</v>
      </c>
      <c r="I25" s="165">
        <v>76.881952778463429</v>
      </c>
      <c r="J25" s="165">
        <v>81.918536009914362</v>
      </c>
      <c r="K25" s="165">
        <v>92.09637453687975</v>
      </c>
      <c r="L25" s="18">
        <v>3</v>
      </c>
    </row>
    <row r="26" spans="1:12" s="16" customFormat="1" ht="16.5" customHeight="1" x14ac:dyDescent="0.25">
      <c r="A26" s="150" t="s">
        <v>47</v>
      </c>
      <c r="B26" s="162">
        <v>36</v>
      </c>
      <c r="C26" s="162">
        <v>53</v>
      </c>
      <c r="D26" s="162">
        <v>55</v>
      </c>
      <c r="E26" s="162">
        <v>20</v>
      </c>
      <c r="F26" s="162">
        <v>47</v>
      </c>
      <c r="G26" s="165">
        <v>25.174220014245783</v>
      </c>
      <c r="H26" s="165">
        <v>36.987420762905984</v>
      </c>
      <c r="I26" s="165">
        <v>38.248014572240933</v>
      </c>
      <c r="J26" s="165">
        <v>13.956868609111975</v>
      </c>
      <c r="K26" s="165">
        <v>33.759615117521875</v>
      </c>
      <c r="L26" s="18">
        <v>24</v>
      </c>
    </row>
    <row r="27" spans="1:12" s="16" customFormat="1" ht="15" customHeight="1" x14ac:dyDescent="0.25">
      <c r="A27" s="149" t="s">
        <v>48</v>
      </c>
      <c r="B27" s="162">
        <v>50</v>
      </c>
      <c r="C27" s="162">
        <v>62</v>
      </c>
      <c r="D27" s="162">
        <v>33</v>
      </c>
      <c r="E27" s="162">
        <v>24</v>
      </c>
      <c r="F27" s="162">
        <v>44</v>
      </c>
      <c r="G27" s="165">
        <v>32.417432798661807</v>
      </c>
      <c r="H27" s="165">
        <v>39.877537369111629</v>
      </c>
      <c r="I27" s="165">
        <v>21.250426618413172</v>
      </c>
      <c r="J27" s="165">
        <v>15.333601671362581</v>
      </c>
      <c r="K27" s="165">
        <v>28.087377277311784</v>
      </c>
      <c r="L27" s="18">
        <v>29</v>
      </c>
    </row>
    <row r="28" spans="1:12" s="16" customFormat="1" ht="15" customHeight="1" x14ac:dyDescent="0.25">
      <c r="A28" s="149" t="s">
        <v>49</v>
      </c>
      <c r="B28" s="162">
        <v>38</v>
      </c>
      <c r="C28" s="162">
        <v>29</v>
      </c>
      <c r="D28" s="162">
        <v>32</v>
      </c>
      <c r="E28" s="162">
        <v>31</v>
      </c>
      <c r="F28" s="162">
        <v>44</v>
      </c>
      <c r="G28" s="165">
        <v>14.353000721427142</v>
      </c>
      <c r="H28" s="165">
        <v>10.945709281961472</v>
      </c>
      <c r="I28" s="165">
        <v>12.12502415532156</v>
      </c>
      <c r="J28" s="165">
        <v>11.813574177813345</v>
      </c>
      <c r="K28" s="165">
        <v>16.896043253870729</v>
      </c>
      <c r="L28" s="18">
        <v>45</v>
      </c>
    </row>
    <row r="29" spans="1:12" s="16" customFormat="1" ht="15" customHeight="1" x14ac:dyDescent="0.25">
      <c r="A29" s="149" t="s">
        <v>50</v>
      </c>
      <c r="B29" s="162">
        <v>2</v>
      </c>
      <c r="C29" s="162">
        <v>1</v>
      </c>
      <c r="D29" s="162">
        <v>2</v>
      </c>
      <c r="E29" s="162">
        <v>2</v>
      </c>
      <c r="F29" s="162">
        <v>2</v>
      </c>
      <c r="G29" s="165">
        <v>11.427265455376528</v>
      </c>
      <c r="H29" s="165">
        <v>5.7653502450273857</v>
      </c>
      <c r="I29" s="165">
        <v>11.619125079881485</v>
      </c>
      <c r="J29" s="165">
        <v>11.680196227296619</v>
      </c>
      <c r="K29" s="165">
        <v>11.734334663224596</v>
      </c>
      <c r="L29" s="18">
        <v>52</v>
      </c>
    </row>
    <row r="30" spans="1:12" s="16" customFormat="1" ht="15" customHeight="1" x14ac:dyDescent="0.25">
      <c r="A30" s="149" t="s">
        <v>51</v>
      </c>
      <c r="B30" s="162">
        <v>6</v>
      </c>
      <c r="C30" s="162">
        <v>14</v>
      </c>
      <c r="D30" s="162">
        <v>2</v>
      </c>
      <c r="E30" s="162">
        <v>12</v>
      </c>
      <c r="F30" s="162">
        <v>20</v>
      </c>
      <c r="G30" s="165">
        <v>6.5495748234343791</v>
      </c>
      <c r="H30" s="165">
        <v>15.262848047445653</v>
      </c>
      <c r="I30" s="165">
        <v>2.1803830933094943</v>
      </c>
      <c r="J30" s="165">
        <v>13.100150651732495</v>
      </c>
      <c r="K30" s="165">
        <v>22.024976323150451</v>
      </c>
      <c r="L30" s="18">
        <v>39</v>
      </c>
    </row>
    <row r="31" spans="1:12" s="16" customFormat="1" ht="15" customHeight="1" x14ac:dyDescent="0.25">
      <c r="A31" s="149" t="s">
        <v>52</v>
      </c>
      <c r="B31" s="162">
        <v>68</v>
      </c>
      <c r="C31" s="162">
        <v>114</v>
      </c>
      <c r="D31" s="162">
        <v>92</v>
      </c>
      <c r="E31" s="162">
        <v>69</v>
      </c>
      <c r="F31" s="162">
        <v>96</v>
      </c>
      <c r="G31" s="165">
        <v>24.944059278823229</v>
      </c>
      <c r="H31" s="165">
        <v>41.474000531158254</v>
      </c>
      <c r="I31" s="165">
        <v>33.07484621994054</v>
      </c>
      <c r="J31" s="165">
        <v>24.566263044151626</v>
      </c>
      <c r="K31" s="165">
        <v>33.899142987291356</v>
      </c>
      <c r="L31" s="18">
        <v>23</v>
      </c>
    </row>
    <row r="32" spans="1:12" s="16" customFormat="1" ht="15" customHeight="1" x14ac:dyDescent="0.25">
      <c r="A32" s="149" t="s">
        <v>53</v>
      </c>
      <c r="B32" s="162">
        <v>0</v>
      </c>
      <c r="C32" s="162">
        <v>0</v>
      </c>
      <c r="D32" s="162">
        <v>0</v>
      </c>
      <c r="E32" s="162">
        <v>0</v>
      </c>
      <c r="F32" s="162">
        <v>2</v>
      </c>
      <c r="G32" s="165">
        <v>0</v>
      </c>
      <c r="H32" s="165">
        <v>0</v>
      </c>
      <c r="I32" s="165">
        <v>0</v>
      </c>
      <c r="J32" s="165">
        <v>0</v>
      </c>
      <c r="K32" s="165">
        <v>23.277467411545622</v>
      </c>
      <c r="L32" s="18">
        <v>35</v>
      </c>
    </row>
    <row r="33" spans="1:12" s="16" customFormat="1" ht="15" customHeight="1" x14ac:dyDescent="0.25">
      <c r="A33" s="149" t="s">
        <v>54</v>
      </c>
      <c r="B33" s="162">
        <v>0</v>
      </c>
      <c r="C33" s="162">
        <v>1</v>
      </c>
      <c r="D33" s="162">
        <v>1</v>
      </c>
      <c r="E33" s="162">
        <v>0</v>
      </c>
      <c r="F33" s="162">
        <v>0</v>
      </c>
      <c r="G33" s="165">
        <v>0</v>
      </c>
      <c r="H33" s="165">
        <v>7.5631523218877632</v>
      </c>
      <c r="I33" s="165">
        <v>7.5602933393815679</v>
      </c>
      <c r="J33" s="165">
        <v>0</v>
      </c>
      <c r="K33" s="165">
        <v>0</v>
      </c>
      <c r="L33" s="18">
        <v>59</v>
      </c>
    </row>
    <row r="34" spans="1:12" s="16" customFormat="1" ht="15" customHeight="1" x14ac:dyDescent="0.25">
      <c r="A34" s="149" t="s">
        <v>55</v>
      </c>
      <c r="B34" s="162">
        <v>71</v>
      </c>
      <c r="C34" s="162">
        <v>70</v>
      </c>
      <c r="D34" s="162">
        <v>57</v>
      </c>
      <c r="E34" s="162">
        <v>52</v>
      </c>
      <c r="F34" s="162">
        <v>76</v>
      </c>
      <c r="G34" s="165">
        <v>16.209638570720827</v>
      </c>
      <c r="H34" s="165">
        <v>15.922914894294593</v>
      </c>
      <c r="I34" s="165">
        <v>12.928864029178404</v>
      </c>
      <c r="J34" s="165">
        <v>11.844886653546176</v>
      </c>
      <c r="K34" s="165">
        <v>17.284394238838487</v>
      </c>
      <c r="L34" s="18">
        <v>44</v>
      </c>
    </row>
    <row r="35" spans="1:12" s="16" customFormat="1" ht="15" customHeight="1" x14ac:dyDescent="0.25">
      <c r="A35" s="149" t="s">
        <v>56</v>
      </c>
      <c r="B35" s="162">
        <v>11</v>
      </c>
      <c r="C35" s="162">
        <v>30</v>
      </c>
      <c r="D35" s="162">
        <v>28</v>
      </c>
      <c r="E35" s="162">
        <v>20</v>
      </c>
      <c r="F35" s="162">
        <v>42</v>
      </c>
      <c r="G35" s="165">
        <v>7.8403980071133796</v>
      </c>
      <c r="H35" s="165">
        <v>21.496438756645983</v>
      </c>
      <c r="I35" s="165">
        <v>20.148958370812796</v>
      </c>
      <c r="J35" s="165">
        <v>14.44742221869063</v>
      </c>
      <c r="K35" s="165">
        <v>30.523255813953487</v>
      </c>
      <c r="L35" s="18">
        <v>27</v>
      </c>
    </row>
    <row r="36" spans="1:12" s="16" customFormat="1" ht="15" customHeight="1" x14ac:dyDescent="0.25">
      <c r="A36" s="149" t="s">
        <v>57</v>
      </c>
      <c r="B36" s="162">
        <v>7</v>
      </c>
      <c r="C36" s="162">
        <v>10</v>
      </c>
      <c r="D36" s="162">
        <v>18</v>
      </c>
      <c r="E36" s="162">
        <v>8</v>
      </c>
      <c r="F36" s="162">
        <v>7</v>
      </c>
      <c r="G36" s="165">
        <v>6.9044425155843134</v>
      </c>
      <c r="H36" s="165">
        <v>9.811616954474097</v>
      </c>
      <c r="I36" s="165">
        <v>17.595651918903595</v>
      </c>
      <c r="J36" s="165">
        <v>7.8131103992499416</v>
      </c>
      <c r="K36" s="165">
        <v>6.8605255162545449</v>
      </c>
      <c r="L36" s="18">
        <v>57</v>
      </c>
    </row>
    <row r="37" spans="1:12" s="16" customFormat="1" ht="15" customHeight="1" x14ac:dyDescent="0.25">
      <c r="A37" s="149" t="s">
        <v>58</v>
      </c>
      <c r="B37" s="162">
        <v>687</v>
      </c>
      <c r="C37" s="162">
        <v>774</v>
      </c>
      <c r="D37" s="162">
        <v>923</v>
      </c>
      <c r="E37" s="162">
        <v>890</v>
      </c>
      <c r="F37" s="162">
        <v>942</v>
      </c>
      <c r="G37" s="165">
        <v>21.548492891506633</v>
      </c>
      <c r="H37" s="165">
        <v>24.237004080835106</v>
      </c>
      <c r="I37" s="165">
        <v>28.921793652559327</v>
      </c>
      <c r="J37" s="165">
        <v>27.947758417064083</v>
      </c>
      <c r="K37" s="165">
        <v>29.794277158258534</v>
      </c>
      <c r="L37" s="18">
        <v>28</v>
      </c>
    </row>
    <row r="38" spans="1:12" s="16" customFormat="1" ht="15" customHeight="1" x14ac:dyDescent="0.25">
      <c r="A38" s="149" t="s">
        <v>59</v>
      </c>
      <c r="B38" s="162">
        <v>34</v>
      </c>
      <c r="C38" s="162">
        <v>29</v>
      </c>
      <c r="D38" s="162">
        <v>40</v>
      </c>
      <c r="E38" s="162">
        <v>54</v>
      </c>
      <c r="F38" s="162">
        <v>49</v>
      </c>
      <c r="G38" s="165">
        <v>8.7454632909178365</v>
      </c>
      <c r="H38" s="165">
        <v>7.3292104418502975</v>
      </c>
      <c r="I38" s="165">
        <v>9.9583987890587071</v>
      </c>
      <c r="J38" s="165">
        <v>13.323201121122702</v>
      </c>
      <c r="K38" s="165">
        <v>11.979151387136836</v>
      </c>
      <c r="L38" s="18">
        <v>51</v>
      </c>
    </row>
    <row r="39" spans="1:12" s="16" customFormat="1" ht="15" customHeight="1" x14ac:dyDescent="0.25">
      <c r="A39" s="149" t="s">
        <v>60</v>
      </c>
      <c r="B39" s="162">
        <v>0</v>
      </c>
      <c r="C39" s="162">
        <v>1</v>
      </c>
      <c r="D39" s="162">
        <v>1</v>
      </c>
      <c r="E39" s="162">
        <v>3</v>
      </c>
      <c r="F39" s="162">
        <v>2</v>
      </c>
      <c r="G39" s="165">
        <v>0</v>
      </c>
      <c r="H39" s="165">
        <v>5.1085568326947639</v>
      </c>
      <c r="I39" s="165">
        <v>5.0487201494421168</v>
      </c>
      <c r="J39" s="165">
        <v>15.254754398454185</v>
      </c>
      <c r="K39" s="165">
        <v>10.173457449514217</v>
      </c>
      <c r="L39" s="18">
        <v>54</v>
      </c>
    </row>
    <row r="40" spans="1:12" s="16" customFormat="1" ht="15" customHeight="1" x14ac:dyDescent="0.25">
      <c r="A40" s="149" t="s">
        <v>61</v>
      </c>
      <c r="B40" s="162">
        <v>551</v>
      </c>
      <c r="C40" s="162">
        <v>655</v>
      </c>
      <c r="D40" s="162">
        <v>798</v>
      </c>
      <c r="E40" s="162">
        <v>992</v>
      </c>
      <c r="F40" s="162">
        <v>874</v>
      </c>
      <c r="G40" s="165">
        <v>23.327737780985988</v>
      </c>
      <c r="H40" s="165">
        <v>27.477448565782062</v>
      </c>
      <c r="I40" s="165">
        <v>33.242589672718793</v>
      </c>
      <c r="J40" s="165">
        <v>40.966681533607549</v>
      </c>
      <c r="K40" s="165">
        <v>35.942717014435075</v>
      </c>
      <c r="L40" s="18">
        <v>21</v>
      </c>
    </row>
    <row r="41" spans="1:12" s="16" customFormat="1" ht="15" customHeight="1" x14ac:dyDescent="0.25">
      <c r="A41" s="149" t="s">
        <v>62</v>
      </c>
      <c r="B41" s="162">
        <v>456</v>
      </c>
      <c r="C41" s="162">
        <v>634</v>
      </c>
      <c r="D41" s="162">
        <v>692</v>
      </c>
      <c r="E41" s="162">
        <v>623</v>
      </c>
      <c r="F41" s="162">
        <v>723</v>
      </c>
      <c r="G41" s="165">
        <v>29.677510889889277</v>
      </c>
      <c r="H41" s="165">
        <v>40.780410994501722</v>
      </c>
      <c r="I41" s="165">
        <v>44.050676101489699</v>
      </c>
      <c r="J41" s="165">
        <v>39.289484670794479</v>
      </c>
      <c r="K41" s="165">
        <v>45.585489817033839</v>
      </c>
      <c r="L41" s="18">
        <v>14</v>
      </c>
    </row>
    <row r="42" spans="1:12" s="16" customFormat="1" ht="15" customHeight="1" x14ac:dyDescent="0.25">
      <c r="A42" s="149" t="s">
        <v>63</v>
      </c>
      <c r="B42" s="162">
        <v>5</v>
      </c>
      <c r="C42" s="162">
        <v>6</v>
      </c>
      <c r="D42" s="162">
        <v>5</v>
      </c>
      <c r="E42" s="162">
        <v>5</v>
      </c>
      <c r="F42" s="162">
        <v>8</v>
      </c>
      <c r="G42" s="165">
        <v>8.2327564915284928</v>
      </c>
      <c r="H42" s="165">
        <v>9.7012029491656957</v>
      </c>
      <c r="I42" s="165">
        <v>7.9011409247495337</v>
      </c>
      <c r="J42" s="165">
        <v>7.7990953049446263</v>
      </c>
      <c r="K42" s="165">
        <v>12.322099685786458</v>
      </c>
      <c r="L42" s="18">
        <v>50</v>
      </c>
    </row>
    <row r="43" spans="1:12" s="16" customFormat="1" ht="15" customHeight="1" x14ac:dyDescent="0.25">
      <c r="A43" s="149" t="s">
        <v>64</v>
      </c>
      <c r="B43" s="162">
        <v>485</v>
      </c>
      <c r="C43" s="162">
        <v>580</v>
      </c>
      <c r="D43" s="162">
        <v>852</v>
      </c>
      <c r="E43" s="162">
        <v>703</v>
      </c>
      <c r="F43" s="162">
        <v>891</v>
      </c>
      <c r="G43" s="165">
        <v>22.586598649181688</v>
      </c>
      <c r="H43" s="165">
        <v>26.851404328446378</v>
      </c>
      <c r="I43" s="165">
        <v>39.18255622029978</v>
      </c>
      <c r="J43" s="165">
        <v>32.218399501737636</v>
      </c>
      <c r="K43" s="165">
        <v>40.847987720847328</v>
      </c>
      <c r="L43" s="18">
        <v>16</v>
      </c>
    </row>
    <row r="44" spans="1:12" s="16" customFormat="1" ht="15" customHeight="1" x14ac:dyDescent="0.25">
      <c r="A44" s="149" t="s">
        <v>65</v>
      </c>
      <c r="B44" s="162">
        <v>1139</v>
      </c>
      <c r="C44" s="162">
        <v>1096</v>
      </c>
      <c r="D44" s="162">
        <v>1155</v>
      </c>
      <c r="E44" s="162">
        <v>1116</v>
      </c>
      <c r="F44" s="162">
        <v>1273</v>
      </c>
      <c r="G44" s="165">
        <v>34.766810546522663</v>
      </c>
      <c r="H44" s="165">
        <v>33.279183809798532</v>
      </c>
      <c r="I44" s="165">
        <v>35.060857148407905</v>
      </c>
      <c r="J44" s="165">
        <v>33.779938832884952</v>
      </c>
      <c r="K44" s="165">
        <v>38.711188080724838</v>
      </c>
      <c r="L44" s="18">
        <v>19</v>
      </c>
    </row>
    <row r="45" spans="1:12" s="16" customFormat="1" ht="15" customHeight="1" x14ac:dyDescent="0.25">
      <c r="A45" s="149" t="s">
        <v>66</v>
      </c>
      <c r="B45" s="162">
        <v>1400</v>
      </c>
      <c r="C45" s="162">
        <v>1395</v>
      </c>
      <c r="D45" s="162">
        <v>1530</v>
      </c>
      <c r="E45" s="162">
        <v>1262</v>
      </c>
      <c r="F45" s="162">
        <v>1259</v>
      </c>
      <c r="G45" s="165">
        <v>161.12715349317915</v>
      </c>
      <c r="H45" s="165">
        <v>159.91507878826786</v>
      </c>
      <c r="I45" s="165">
        <v>175.41747639603074</v>
      </c>
      <c r="J45" s="165">
        <v>144.89342525990688</v>
      </c>
      <c r="K45" s="165">
        <v>147.1567997194787</v>
      </c>
      <c r="L45" s="18">
        <v>1</v>
      </c>
    </row>
    <row r="46" spans="1:12" s="16" customFormat="1" ht="15" customHeight="1" x14ac:dyDescent="0.25">
      <c r="A46" s="149" t="s">
        <v>67</v>
      </c>
      <c r="B46" s="162">
        <v>686</v>
      </c>
      <c r="C46" s="162">
        <v>611</v>
      </c>
      <c r="D46" s="162">
        <v>443</v>
      </c>
      <c r="E46" s="162">
        <v>327</v>
      </c>
      <c r="F46" s="162">
        <v>360</v>
      </c>
      <c r="G46" s="165">
        <v>91.429363486364224</v>
      </c>
      <c r="H46" s="165">
        <v>80.420873626033725</v>
      </c>
      <c r="I46" s="165">
        <v>57.451662142726526</v>
      </c>
      <c r="J46" s="165">
        <v>41.886775051365738</v>
      </c>
      <c r="K46" s="165">
        <v>45.760772848608113</v>
      </c>
      <c r="L46" s="18">
        <v>13</v>
      </c>
    </row>
    <row r="47" spans="1:12" s="16" customFormat="1" ht="15" customHeight="1" x14ac:dyDescent="0.25">
      <c r="A47" s="149" t="s">
        <v>68</v>
      </c>
      <c r="B47" s="162">
        <v>22</v>
      </c>
      <c r="C47" s="162">
        <v>29</v>
      </c>
      <c r="D47" s="162">
        <v>37</v>
      </c>
      <c r="E47" s="162">
        <v>18</v>
      </c>
      <c r="F47" s="162">
        <v>26</v>
      </c>
      <c r="G47" s="165">
        <v>7.7985700258416255</v>
      </c>
      <c r="H47" s="165">
        <v>10.249088184568407</v>
      </c>
      <c r="I47" s="165">
        <v>13.091922991185951</v>
      </c>
      <c r="J47" s="165">
        <v>6.3605139295255055</v>
      </c>
      <c r="K47" s="165">
        <v>9.3321416906251464</v>
      </c>
      <c r="L47" s="18">
        <v>56</v>
      </c>
    </row>
    <row r="48" spans="1:12" s="16" customFormat="1" ht="15" customHeight="1" x14ac:dyDescent="0.25">
      <c r="A48" s="149" t="s">
        <v>69</v>
      </c>
      <c r="B48" s="162">
        <v>124</v>
      </c>
      <c r="C48" s="162">
        <v>150</v>
      </c>
      <c r="D48" s="162">
        <v>184</v>
      </c>
      <c r="E48" s="162">
        <v>205</v>
      </c>
      <c r="F48" s="162">
        <v>146</v>
      </c>
      <c r="G48" s="165">
        <v>16.196426075723515</v>
      </c>
      <c r="H48" s="165">
        <v>19.564086076761647</v>
      </c>
      <c r="I48" s="165">
        <v>24.011107747236114</v>
      </c>
      <c r="J48" s="165">
        <v>26.850138245467893</v>
      </c>
      <c r="K48" s="165">
        <v>19.29545169198644</v>
      </c>
      <c r="L48" s="18">
        <v>42</v>
      </c>
    </row>
    <row r="49" spans="1:12" s="16" customFormat="1" ht="15" customHeight="1" x14ac:dyDescent="0.25">
      <c r="A49" s="149" t="s">
        <v>70</v>
      </c>
      <c r="B49" s="162">
        <v>77</v>
      </c>
      <c r="C49" s="162">
        <v>96</v>
      </c>
      <c r="D49" s="162">
        <v>101</v>
      </c>
      <c r="E49" s="162">
        <v>90</v>
      </c>
      <c r="F49" s="162">
        <v>87</v>
      </c>
      <c r="G49" s="165">
        <v>17.272280681290532</v>
      </c>
      <c r="H49" s="165">
        <v>21.444559113267481</v>
      </c>
      <c r="I49" s="165">
        <v>22.503704198834708</v>
      </c>
      <c r="J49" s="165">
        <v>20.059778138853783</v>
      </c>
      <c r="K49" s="165">
        <v>19.633463546074324</v>
      </c>
      <c r="L49" s="18">
        <v>41</v>
      </c>
    </row>
    <row r="50" spans="1:12" s="16" customFormat="1" ht="15" customHeight="1" x14ac:dyDescent="0.25">
      <c r="A50" s="149" t="s">
        <v>71</v>
      </c>
      <c r="B50" s="162">
        <v>408</v>
      </c>
      <c r="C50" s="162">
        <v>527</v>
      </c>
      <c r="D50" s="162">
        <v>616</v>
      </c>
      <c r="E50" s="162">
        <v>579</v>
      </c>
      <c r="F50" s="162">
        <v>527</v>
      </c>
      <c r="G50" s="165">
        <v>21.107666169843249</v>
      </c>
      <c r="H50" s="165">
        <v>27.19319292976984</v>
      </c>
      <c r="I50" s="165">
        <v>31.809621480996075</v>
      </c>
      <c r="J50" s="165">
        <v>29.945446533672335</v>
      </c>
      <c r="K50" s="165">
        <v>27.546726199654699</v>
      </c>
      <c r="L50" s="18">
        <v>30</v>
      </c>
    </row>
    <row r="51" spans="1:12" s="16" customFormat="1" ht="15" customHeight="1" x14ac:dyDescent="0.25">
      <c r="A51" s="149" t="s">
        <v>72</v>
      </c>
      <c r="B51" s="162">
        <v>72</v>
      </c>
      <c r="C51" s="162">
        <v>63</v>
      </c>
      <c r="D51" s="162">
        <v>58</v>
      </c>
      <c r="E51" s="162">
        <v>56</v>
      </c>
      <c r="F51" s="162">
        <v>104</v>
      </c>
      <c r="G51" s="165">
        <v>26.206690713731941</v>
      </c>
      <c r="H51" s="165">
        <v>23.032461146431615</v>
      </c>
      <c r="I51" s="165">
        <v>21.309271002490981</v>
      </c>
      <c r="J51" s="165">
        <v>20.561022176531061</v>
      </c>
      <c r="K51" s="165">
        <v>38.871093735399981</v>
      </c>
      <c r="L51" s="18">
        <v>17</v>
      </c>
    </row>
    <row r="52" spans="1:12" s="16" customFormat="1" ht="15" customHeight="1" x14ac:dyDescent="0.25">
      <c r="A52" s="149" t="s">
        <v>73</v>
      </c>
      <c r="B52" s="162">
        <v>46</v>
      </c>
      <c r="C52" s="162">
        <v>77</v>
      </c>
      <c r="D52" s="162">
        <v>88</v>
      </c>
      <c r="E52" s="162">
        <v>117</v>
      </c>
      <c r="F52" s="162">
        <v>97</v>
      </c>
      <c r="G52" s="165">
        <v>25.40103260719512</v>
      </c>
      <c r="H52" s="165">
        <v>42.430788220772349</v>
      </c>
      <c r="I52" s="165">
        <v>48.515053449254907</v>
      </c>
      <c r="J52" s="165">
        <v>64.327774753822553</v>
      </c>
      <c r="K52" s="165">
        <v>53.275627224394746</v>
      </c>
      <c r="L52" s="18">
        <v>11</v>
      </c>
    </row>
    <row r="53" spans="1:12" s="16" customFormat="1" ht="15" customHeight="1" x14ac:dyDescent="0.25">
      <c r="A53" s="149" t="s">
        <v>74</v>
      </c>
      <c r="B53" s="162">
        <v>0</v>
      </c>
      <c r="C53" s="162">
        <v>0</v>
      </c>
      <c r="D53" s="162">
        <v>0</v>
      </c>
      <c r="E53" s="162">
        <v>0</v>
      </c>
      <c r="F53" s="162">
        <v>0</v>
      </c>
      <c r="G53" s="165">
        <v>0</v>
      </c>
      <c r="H53" s="165">
        <v>0</v>
      </c>
      <c r="I53" s="165">
        <v>0</v>
      </c>
      <c r="J53" s="165">
        <v>0</v>
      </c>
      <c r="K53" s="165">
        <v>0</v>
      </c>
      <c r="L53" s="18">
        <v>59</v>
      </c>
    </row>
    <row r="54" spans="1:12" s="16" customFormat="1" ht="15" customHeight="1" x14ac:dyDescent="0.25">
      <c r="A54" s="149" t="s">
        <v>75</v>
      </c>
      <c r="B54" s="162">
        <v>2</v>
      </c>
      <c r="C54" s="162">
        <v>6</v>
      </c>
      <c r="D54" s="162">
        <v>5</v>
      </c>
      <c r="E54" s="162">
        <v>11</v>
      </c>
      <c r="F54" s="162">
        <v>21</v>
      </c>
      <c r="G54" s="165">
        <v>4.5055192610948414</v>
      </c>
      <c r="H54" s="165">
        <v>13.54248956099763</v>
      </c>
      <c r="I54" s="165">
        <v>11.314009005951169</v>
      </c>
      <c r="J54" s="165">
        <v>24.948402168242954</v>
      </c>
      <c r="K54" s="165">
        <v>47.956154373144557</v>
      </c>
      <c r="L54" s="18">
        <v>12</v>
      </c>
    </row>
    <row r="55" spans="1:12" s="16" customFormat="1" ht="15" customHeight="1" x14ac:dyDescent="0.25">
      <c r="A55" s="149" t="s">
        <v>76</v>
      </c>
      <c r="B55" s="162">
        <v>86</v>
      </c>
      <c r="C55" s="162">
        <v>119</v>
      </c>
      <c r="D55" s="162">
        <v>118</v>
      </c>
      <c r="E55" s="162">
        <v>119</v>
      </c>
      <c r="F55" s="162">
        <v>156</v>
      </c>
      <c r="G55" s="165">
        <v>19.294581139322581</v>
      </c>
      <c r="H55" s="165">
        <v>26.497970344540416</v>
      </c>
      <c r="I55" s="165">
        <v>26.12347548488934</v>
      </c>
      <c r="J55" s="165">
        <v>26.245850839756951</v>
      </c>
      <c r="K55" s="165">
        <v>34.472700273129853</v>
      </c>
      <c r="L55" s="18">
        <v>22</v>
      </c>
    </row>
    <row r="56" spans="1:12" s="16" customFormat="1" ht="15" customHeight="1" x14ac:dyDescent="0.25">
      <c r="A56" s="149" t="s">
        <v>77</v>
      </c>
      <c r="B56" s="162">
        <v>116</v>
      </c>
      <c r="C56" s="162">
        <v>198</v>
      </c>
      <c r="D56" s="162">
        <v>166</v>
      </c>
      <c r="E56" s="162">
        <v>118</v>
      </c>
      <c r="F56" s="162">
        <v>115</v>
      </c>
      <c r="G56" s="165">
        <v>23.148563891034122</v>
      </c>
      <c r="H56" s="165">
        <v>39.849537805739544</v>
      </c>
      <c r="I56" s="165">
        <v>33.694090137780414</v>
      </c>
      <c r="J56" s="165">
        <v>24.087531640401732</v>
      </c>
      <c r="K56" s="165">
        <v>23.705963595885468</v>
      </c>
      <c r="L56" s="18">
        <v>34</v>
      </c>
    </row>
    <row r="57" spans="1:12" s="16" customFormat="1" ht="15" customHeight="1" x14ac:dyDescent="0.25">
      <c r="A57" s="149" t="s">
        <v>78</v>
      </c>
      <c r="B57" s="162">
        <v>188</v>
      </c>
      <c r="C57" s="162">
        <v>252</v>
      </c>
      <c r="D57" s="162">
        <v>236</v>
      </c>
      <c r="E57" s="162">
        <v>227</v>
      </c>
      <c r="F57" s="162">
        <v>378</v>
      </c>
      <c r="G57" s="165">
        <v>34.400794877941223</v>
      </c>
      <c r="H57" s="165">
        <v>45.856200777371782</v>
      </c>
      <c r="I57" s="165">
        <v>42.787263899515196</v>
      </c>
      <c r="J57" s="165">
        <v>40.975099053240555</v>
      </c>
      <c r="K57" s="165">
        <v>68.337376929446179</v>
      </c>
      <c r="L57" s="18">
        <v>5</v>
      </c>
    </row>
    <row r="58" spans="1:12" s="16" customFormat="1" ht="15" customHeight="1" x14ac:dyDescent="0.25">
      <c r="A58" s="149" t="s">
        <v>79</v>
      </c>
      <c r="B58" s="162">
        <v>7</v>
      </c>
      <c r="C58" s="162">
        <v>19</v>
      </c>
      <c r="D58" s="162">
        <v>53</v>
      </c>
      <c r="E58" s="162">
        <v>61</v>
      </c>
      <c r="F58" s="162">
        <v>68</v>
      </c>
      <c r="G58" s="165">
        <v>7.1595871986580892</v>
      </c>
      <c r="H58" s="165">
        <v>19.127388406789215</v>
      </c>
      <c r="I58" s="165">
        <v>52.451358787087067</v>
      </c>
      <c r="J58" s="165">
        <v>60.545304761243067</v>
      </c>
      <c r="K58" s="165">
        <v>67.009598139498223</v>
      </c>
      <c r="L58" s="18">
        <v>6</v>
      </c>
    </row>
    <row r="59" spans="1:12" s="16" customFormat="1" ht="15" customHeight="1" x14ac:dyDescent="0.25">
      <c r="A59" s="149" t="s">
        <v>80</v>
      </c>
      <c r="B59" s="162">
        <v>5</v>
      </c>
      <c r="C59" s="162">
        <v>9</v>
      </c>
      <c r="D59" s="162">
        <v>9</v>
      </c>
      <c r="E59" s="162">
        <v>29</v>
      </c>
      <c r="F59" s="162">
        <v>40</v>
      </c>
      <c r="G59" s="165">
        <v>7.795325922576823</v>
      </c>
      <c r="H59" s="165">
        <v>13.938793210258952</v>
      </c>
      <c r="I59" s="165">
        <v>13.78000979911808</v>
      </c>
      <c r="J59" s="165">
        <v>44.178358697804789</v>
      </c>
      <c r="K59" s="165">
        <v>60.722906198290652</v>
      </c>
      <c r="L59" s="18">
        <v>9</v>
      </c>
    </row>
    <row r="60" spans="1:12" s="16" customFormat="1" ht="15" customHeight="1" x14ac:dyDescent="0.25">
      <c r="A60" s="149" t="s">
        <v>81</v>
      </c>
      <c r="B60" s="162">
        <v>3</v>
      </c>
      <c r="C60" s="162">
        <v>2</v>
      </c>
      <c r="D60" s="162">
        <v>4</v>
      </c>
      <c r="E60" s="162">
        <v>2</v>
      </c>
      <c r="F60" s="162">
        <v>6</v>
      </c>
      <c r="G60" s="165">
        <v>19.357336430507161</v>
      </c>
      <c r="H60" s="165">
        <v>12.695188523549575</v>
      </c>
      <c r="I60" s="165">
        <v>24.915908807773764</v>
      </c>
      <c r="J60" s="165">
        <v>12.395413696932135</v>
      </c>
      <c r="K60" s="165">
        <v>37.390166386240416</v>
      </c>
      <c r="L60" s="18">
        <v>20</v>
      </c>
    </row>
    <row r="61" spans="1:12" s="16" customFormat="1" ht="15" customHeight="1" x14ac:dyDescent="0.25">
      <c r="A61" s="149" t="s">
        <v>82</v>
      </c>
      <c r="B61" s="162">
        <v>71</v>
      </c>
      <c r="C61" s="162">
        <v>45</v>
      </c>
      <c r="D61" s="162">
        <v>86</v>
      </c>
      <c r="E61" s="162">
        <v>116</v>
      </c>
      <c r="F61" s="162">
        <v>184</v>
      </c>
      <c r="G61" s="165">
        <v>15.257562701061367</v>
      </c>
      <c r="H61" s="165">
        <v>9.622457532887422</v>
      </c>
      <c r="I61" s="165">
        <v>18.273805349975245</v>
      </c>
      <c r="J61" s="165">
        <v>24.499347388073886</v>
      </c>
      <c r="K61" s="165">
        <v>38.73700520844298</v>
      </c>
      <c r="L61" s="18">
        <v>18</v>
      </c>
    </row>
    <row r="62" spans="1:12" s="16" customFormat="1" ht="15" customHeight="1" x14ac:dyDescent="0.25">
      <c r="A62" s="149" t="s">
        <v>83</v>
      </c>
      <c r="B62" s="162">
        <v>12</v>
      </c>
      <c r="C62" s="162">
        <v>11</v>
      </c>
      <c r="D62" s="162">
        <v>11</v>
      </c>
      <c r="E62" s="162">
        <v>9</v>
      </c>
      <c r="F62" s="162">
        <v>8</v>
      </c>
      <c r="G62" s="165">
        <v>21.805494984736153</v>
      </c>
      <c r="H62" s="165">
        <v>19.887544972971018</v>
      </c>
      <c r="I62" s="165">
        <v>19.885747342541038</v>
      </c>
      <c r="J62" s="165">
        <v>16.216216216216218</v>
      </c>
      <c r="K62" s="165">
        <v>14.595610370181168</v>
      </c>
      <c r="L62" s="18">
        <v>46</v>
      </c>
    </row>
    <row r="63" spans="1:12" s="16" customFormat="1" ht="15" customHeight="1" x14ac:dyDescent="0.25">
      <c r="A63" s="149" t="s">
        <v>84</v>
      </c>
      <c r="B63" s="162">
        <v>94</v>
      </c>
      <c r="C63" s="162">
        <v>140</v>
      </c>
      <c r="D63" s="162">
        <v>155</v>
      </c>
      <c r="E63" s="162">
        <v>146</v>
      </c>
      <c r="F63" s="162">
        <v>210</v>
      </c>
      <c r="G63" s="165">
        <v>11.059096754155103</v>
      </c>
      <c r="H63" s="165">
        <v>16.479836331682602</v>
      </c>
      <c r="I63" s="165">
        <v>18.332911479241229</v>
      </c>
      <c r="J63" s="165">
        <v>17.287415117015673</v>
      </c>
      <c r="K63" s="165">
        <v>25.064301869677564</v>
      </c>
      <c r="L63" s="18">
        <v>33</v>
      </c>
    </row>
    <row r="64" spans="1:12" s="16" customFormat="1" ht="15" customHeight="1" x14ac:dyDescent="0.25">
      <c r="A64" s="149" t="s">
        <v>85</v>
      </c>
      <c r="B64" s="162">
        <v>36</v>
      </c>
      <c r="C64" s="162">
        <v>49</v>
      </c>
      <c r="D64" s="162">
        <v>48</v>
      </c>
      <c r="E64" s="162">
        <v>60</v>
      </c>
      <c r="F64" s="162">
        <v>56</v>
      </c>
      <c r="G64" s="165">
        <v>16.738580568367802</v>
      </c>
      <c r="H64" s="165">
        <v>22.635512809852454</v>
      </c>
      <c r="I64" s="165">
        <v>22.214714471498059</v>
      </c>
      <c r="J64" s="165">
        <v>27.707994680065021</v>
      </c>
      <c r="K64" s="165">
        <v>25.790288114361505</v>
      </c>
      <c r="L64" s="18">
        <v>32</v>
      </c>
    </row>
    <row r="65" spans="1:12" s="16" customFormat="1" ht="15" customHeight="1" x14ac:dyDescent="0.25">
      <c r="A65" s="149" t="s">
        <v>86</v>
      </c>
      <c r="B65" s="162">
        <v>8</v>
      </c>
      <c r="C65" s="162">
        <v>23</v>
      </c>
      <c r="D65" s="162">
        <v>44</v>
      </c>
      <c r="E65" s="162">
        <v>75</v>
      </c>
      <c r="F65" s="162">
        <v>66</v>
      </c>
      <c r="G65" s="165">
        <v>10.232665225566315</v>
      </c>
      <c r="H65" s="165">
        <v>29.098085852004605</v>
      </c>
      <c r="I65" s="165">
        <v>54.828660436137071</v>
      </c>
      <c r="J65" s="165">
        <v>92.060686404477835</v>
      </c>
      <c r="K65" s="165">
        <v>80.398582061370917</v>
      </c>
      <c r="L65" s="18">
        <v>4</v>
      </c>
    </row>
    <row r="66" spans="1:12" s="16" customFormat="1" ht="24.95" customHeight="1" x14ac:dyDescent="0.25">
      <c r="A66" s="21" t="s">
        <v>87</v>
      </c>
      <c r="L66" s="22"/>
    </row>
    <row r="67" spans="1:12" s="16" customFormat="1" ht="18" customHeight="1" x14ac:dyDescent="0.25">
      <c r="A67" s="23" t="s">
        <v>288</v>
      </c>
      <c r="L67" s="22"/>
    </row>
    <row r="68" spans="1:12" s="16" customFormat="1" ht="18" customHeight="1" x14ac:dyDescent="0.25">
      <c r="A68" s="23" t="s">
        <v>88</v>
      </c>
      <c r="L68" s="22"/>
    </row>
    <row r="69" spans="1:12" s="16" customFormat="1" ht="18" customHeight="1" x14ac:dyDescent="0.25">
      <c r="A69" s="23" t="s">
        <v>89</v>
      </c>
      <c r="L69" s="22"/>
    </row>
    <row r="70" spans="1:12" s="22" customFormat="1" ht="18" customHeight="1" x14ac:dyDescent="0.25">
      <c r="A70" s="66" t="s">
        <v>6</v>
      </c>
      <c r="B70" s="24"/>
      <c r="C70" s="24"/>
      <c r="D70" s="24"/>
      <c r="E70" s="24"/>
      <c r="F70" s="24"/>
      <c r="G70" s="24"/>
      <c r="H70" s="24"/>
      <c r="I70" s="24"/>
      <c r="J70" s="24"/>
      <c r="K70" s="24"/>
    </row>
    <row r="71" spans="1:12" s="22" customFormat="1" ht="15.75" x14ac:dyDescent="0.25">
      <c r="A71" s="66" t="s">
        <v>7</v>
      </c>
      <c r="B71" s="16"/>
      <c r="C71" s="16"/>
      <c r="D71" s="16"/>
      <c r="E71" s="16"/>
      <c r="F71" s="16"/>
      <c r="G71" s="16"/>
      <c r="H71" s="16"/>
      <c r="I71" s="16"/>
      <c r="J71" s="16"/>
      <c r="K71" s="16"/>
    </row>
    <row r="72" spans="1:12" ht="15.75" x14ac:dyDescent="0.25">
      <c r="A72" s="65" t="s">
        <v>10</v>
      </c>
    </row>
  </sheetData>
  <sheetProtection algorithmName="SHA-512" hashValue="ELAYmg6mJ2eoDzalTg4ofLpndWz2UMX713Vz9i5s9o6zcm+KGleXMi6ir9hT0yBT98RJaFbZnKZ5LNZTucb4hw==" saltValue="X8y3wFyx8VI45rg2/cwAAQ==" spinCount="100000" sheet="1" objects="1" scenarios="1"/>
  <hyperlinks>
    <hyperlink ref="A72" location="'Table of Contents'!A1" display="Click here to return to the Table of Contents" xr:uid="{59147700-FD93-4F85-8A76-FC6E24B1883A}"/>
  </hyperlinks>
  <printOptions horizontalCentered="1"/>
  <pageMargins left="0.25" right="0.25" top="0.3" bottom="0.1" header="0.3" footer="0"/>
  <pageSetup scale="68" orientation="portrait" r:id="rId1"/>
  <tableParts count="1">
    <tablePart r:id="rId2"/>
  </tablePart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928623-5666-4B94-8BC9-67F0B3EFEA5D}">
  <sheetPr codeName="Sheet50">
    <pageSetUpPr fitToPage="1"/>
  </sheetPr>
  <dimension ref="A1:M75"/>
  <sheetViews>
    <sheetView zoomScaleNormal="100" workbookViewId="0"/>
  </sheetViews>
  <sheetFormatPr defaultColWidth="9.140625" defaultRowHeight="12.75" x14ac:dyDescent="0.2"/>
  <cols>
    <col min="1" max="1" width="23.7109375" style="25" customWidth="1"/>
    <col min="2" max="3" width="11.7109375" style="25" customWidth="1"/>
    <col min="4" max="4" width="14" style="26" customWidth="1"/>
    <col min="5" max="6" width="11.7109375" style="25" customWidth="1"/>
    <col min="7" max="7" width="9.7109375" style="26" customWidth="1"/>
    <col min="8" max="9" width="11.7109375" style="25" customWidth="1"/>
    <col min="10" max="10" width="15.5703125" style="25" customWidth="1"/>
    <col min="11" max="16384" width="9.140625" style="25"/>
  </cols>
  <sheetData>
    <row r="1" spans="1:9" ht="21" x14ac:dyDescent="0.35">
      <c r="A1" s="84" t="s">
        <v>289</v>
      </c>
    </row>
    <row r="2" spans="1:9" ht="35.1" customHeight="1" x14ac:dyDescent="0.2">
      <c r="A2" s="28" t="s">
        <v>200</v>
      </c>
      <c r="B2" s="29"/>
      <c r="C2" s="29"/>
      <c r="D2" s="3"/>
      <c r="E2" s="29"/>
      <c r="F2" s="29"/>
      <c r="G2" s="3"/>
      <c r="H2" s="29"/>
      <c r="I2" s="29"/>
    </row>
    <row r="3" spans="1:9" s="10" customFormat="1" ht="38.1" customHeight="1" thickBot="1" x14ac:dyDescent="0.35">
      <c r="A3" s="167" t="s">
        <v>90</v>
      </c>
      <c r="B3" s="7" t="s">
        <v>91</v>
      </c>
      <c r="C3" s="168" t="s">
        <v>92</v>
      </c>
      <c r="D3" s="8" t="s">
        <v>93</v>
      </c>
      <c r="E3" s="168" t="s">
        <v>94</v>
      </c>
      <c r="F3" s="8" t="s">
        <v>95</v>
      </c>
      <c r="G3" s="8" t="s">
        <v>96</v>
      </c>
    </row>
    <row r="4" spans="1:9" s="16" customFormat="1" ht="18" customHeight="1" x14ac:dyDescent="0.25">
      <c r="A4" s="148" t="s">
        <v>24</v>
      </c>
      <c r="B4" s="12">
        <v>3798</v>
      </c>
      <c r="C4" s="169">
        <v>19.257529542936688</v>
      </c>
      <c r="D4" s="12">
        <v>13468</v>
      </c>
      <c r="E4" s="169">
        <v>68.551800129653202</v>
      </c>
      <c r="F4" s="12">
        <v>17302</v>
      </c>
      <c r="G4" s="14">
        <v>43.948716201914429</v>
      </c>
    </row>
    <row r="5" spans="1:9" s="16" customFormat="1" ht="15" customHeight="1" x14ac:dyDescent="0.25">
      <c r="A5" s="149" t="s">
        <v>26</v>
      </c>
      <c r="B5" s="18">
        <v>83</v>
      </c>
      <c r="C5" s="170">
        <v>9.7883605817616246</v>
      </c>
      <c r="D5" s="18">
        <v>290</v>
      </c>
      <c r="E5" s="170">
        <v>35.202927521547956</v>
      </c>
      <c r="F5" s="18">
        <v>374</v>
      </c>
      <c r="G5" s="19">
        <v>22.371886554197083</v>
      </c>
    </row>
    <row r="6" spans="1:9" s="16" customFormat="1" ht="16.5" customHeight="1" x14ac:dyDescent="0.25">
      <c r="A6" s="150" t="s">
        <v>27</v>
      </c>
      <c r="B6" s="18">
        <v>7</v>
      </c>
      <c r="C6" s="170">
        <v>11.228723957952134</v>
      </c>
      <c r="D6" s="18">
        <v>33</v>
      </c>
      <c r="E6" s="170">
        <v>55.35752720376874</v>
      </c>
      <c r="F6" s="18">
        <v>40</v>
      </c>
      <c r="G6" s="19">
        <v>32.799626173448083</v>
      </c>
    </row>
    <row r="7" spans="1:9" s="16" customFormat="1" ht="15" customHeight="1" x14ac:dyDescent="0.25">
      <c r="A7" s="149" t="s">
        <v>28</v>
      </c>
      <c r="B7" s="18">
        <v>0</v>
      </c>
      <c r="C7" s="170">
        <v>0</v>
      </c>
      <c r="D7" s="18">
        <v>0</v>
      </c>
      <c r="E7" s="170">
        <v>0</v>
      </c>
      <c r="F7" s="18">
        <v>0</v>
      </c>
      <c r="G7" s="19">
        <v>0</v>
      </c>
    </row>
    <row r="8" spans="1:9" s="16" customFormat="1" ht="15" customHeight="1" x14ac:dyDescent="0.25">
      <c r="A8" s="149" t="s">
        <v>29</v>
      </c>
      <c r="B8" s="18" t="s">
        <v>97</v>
      </c>
      <c r="C8" s="170" t="s">
        <v>97</v>
      </c>
      <c r="D8" s="18" t="s">
        <v>97</v>
      </c>
      <c r="E8" s="170" t="s">
        <v>97</v>
      </c>
      <c r="F8" s="18">
        <v>5</v>
      </c>
      <c r="G8" s="19">
        <v>12.402024010318518</v>
      </c>
    </row>
    <row r="9" spans="1:9" s="16" customFormat="1" ht="15" customHeight="1" x14ac:dyDescent="0.25">
      <c r="A9" s="149" t="s">
        <v>30</v>
      </c>
      <c r="B9" s="18">
        <v>48</v>
      </c>
      <c r="C9" s="170">
        <v>47.783907285262281</v>
      </c>
      <c r="D9" s="18">
        <v>75</v>
      </c>
      <c r="E9" s="170">
        <v>74.474381457910084</v>
      </c>
      <c r="F9" s="18">
        <v>124</v>
      </c>
      <c r="G9" s="19">
        <v>61.643086528997053</v>
      </c>
    </row>
    <row r="10" spans="1:9" s="16" customFormat="1" ht="15" customHeight="1" x14ac:dyDescent="0.25">
      <c r="A10" s="149" t="s">
        <v>31</v>
      </c>
      <c r="B10" s="18" t="s">
        <v>97</v>
      </c>
      <c r="C10" s="170" t="s">
        <v>97</v>
      </c>
      <c r="D10" s="18" t="s">
        <v>97</v>
      </c>
      <c r="E10" s="170" t="s">
        <v>97</v>
      </c>
      <c r="F10" s="18">
        <v>2</v>
      </c>
      <c r="G10" s="19">
        <v>4.4335084569173819</v>
      </c>
    </row>
    <row r="11" spans="1:9" s="16" customFormat="1" ht="15" customHeight="1" x14ac:dyDescent="0.25">
      <c r="A11" s="149" t="s">
        <v>32</v>
      </c>
      <c r="B11" s="18" t="s">
        <v>97</v>
      </c>
      <c r="C11" s="170" t="s">
        <v>97</v>
      </c>
      <c r="D11" s="18" t="s">
        <v>97</v>
      </c>
      <c r="E11" s="170" t="s">
        <v>97</v>
      </c>
      <c r="F11" s="18">
        <v>5</v>
      </c>
      <c r="G11" s="19">
        <v>22.666485334783914</v>
      </c>
    </row>
    <row r="12" spans="1:9" s="16" customFormat="1" ht="15" customHeight="1" x14ac:dyDescent="0.25">
      <c r="A12" s="151" t="s">
        <v>33</v>
      </c>
      <c r="B12" s="18">
        <v>62</v>
      </c>
      <c r="C12" s="170">
        <v>10.47304367608805</v>
      </c>
      <c r="D12" s="18">
        <v>251</v>
      </c>
      <c r="E12" s="170">
        <v>43.898847525148845</v>
      </c>
      <c r="F12" s="18">
        <v>315</v>
      </c>
      <c r="G12" s="19">
        <v>27.067320292327103</v>
      </c>
    </row>
    <row r="13" spans="1:9" s="16" customFormat="1" ht="15" customHeight="1" x14ac:dyDescent="0.25">
      <c r="A13" s="149" t="s">
        <v>34</v>
      </c>
      <c r="B13" s="18" t="s">
        <v>97</v>
      </c>
      <c r="C13" s="170" t="s">
        <v>97</v>
      </c>
      <c r="D13" s="18" t="s">
        <v>97</v>
      </c>
      <c r="E13" s="170" t="s">
        <v>97</v>
      </c>
      <c r="F13" s="18">
        <v>4</v>
      </c>
      <c r="G13" s="19">
        <v>14.530131860946678</v>
      </c>
    </row>
    <row r="14" spans="1:9" s="16" customFormat="1" ht="15" customHeight="1" x14ac:dyDescent="0.25">
      <c r="A14" s="149" t="s">
        <v>35</v>
      </c>
      <c r="B14" s="18">
        <v>14</v>
      </c>
      <c r="C14" s="170">
        <v>14.749226182190368</v>
      </c>
      <c r="D14" s="18">
        <v>11</v>
      </c>
      <c r="E14" s="170">
        <v>11.331822268391882</v>
      </c>
      <c r="F14" s="18">
        <v>25</v>
      </c>
      <c r="G14" s="19">
        <v>13.021375890662091</v>
      </c>
    </row>
    <row r="15" spans="1:9" s="16" customFormat="1" ht="15" customHeight="1" x14ac:dyDescent="0.25">
      <c r="A15" s="149" t="s">
        <v>36</v>
      </c>
      <c r="B15" s="18">
        <v>139</v>
      </c>
      <c r="C15" s="170">
        <v>27.52496353302471</v>
      </c>
      <c r="D15" s="18">
        <v>308</v>
      </c>
      <c r="E15" s="170">
        <v>60.540793738126375</v>
      </c>
      <c r="F15" s="18">
        <v>447</v>
      </c>
      <c r="G15" s="19">
        <v>44.093972442746853</v>
      </c>
    </row>
    <row r="16" spans="1:9" s="16" customFormat="1" ht="15" customHeight="1" x14ac:dyDescent="0.25">
      <c r="A16" s="149" t="s">
        <v>37</v>
      </c>
      <c r="B16" s="18" t="s">
        <v>97</v>
      </c>
      <c r="C16" s="170" t="s">
        <v>97</v>
      </c>
      <c r="D16" s="18" t="s">
        <v>97</v>
      </c>
      <c r="E16" s="170" t="s">
        <v>97</v>
      </c>
      <c r="F16" s="18">
        <v>6</v>
      </c>
      <c r="G16" s="19">
        <v>20.684662322887544</v>
      </c>
    </row>
    <row r="17" spans="1:7" s="16" customFormat="1" ht="15" customHeight="1" x14ac:dyDescent="0.25">
      <c r="A17" s="151" t="s">
        <v>38</v>
      </c>
      <c r="B17" s="18">
        <v>14</v>
      </c>
      <c r="C17" s="170">
        <v>20.771695232415219</v>
      </c>
      <c r="D17" s="18">
        <v>28</v>
      </c>
      <c r="E17" s="170">
        <v>41.135582930684798</v>
      </c>
      <c r="F17" s="18">
        <v>42</v>
      </c>
      <c r="G17" s="19">
        <v>31.00386071884661</v>
      </c>
    </row>
    <row r="18" spans="1:7" s="16" customFormat="1" ht="15" customHeight="1" x14ac:dyDescent="0.25">
      <c r="A18" s="149" t="s">
        <v>39</v>
      </c>
      <c r="B18" s="18">
        <v>10</v>
      </c>
      <c r="C18" s="170">
        <v>11.465752010385657</v>
      </c>
      <c r="D18" s="18">
        <v>24</v>
      </c>
      <c r="E18" s="170">
        <v>26.715425067464476</v>
      </c>
      <c r="F18" s="18">
        <v>34</v>
      </c>
      <c r="G18" s="19">
        <v>19.203397871811738</v>
      </c>
    </row>
    <row r="19" spans="1:7" s="16" customFormat="1" ht="15" customHeight="1" x14ac:dyDescent="0.25">
      <c r="A19" s="149" t="s">
        <v>40</v>
      </c>
      <c r="B19" s="18" t="s">
        <v>97</v>
      </c>
      <c r="C19" s="170" t="s">
        <v>97</v>
      </c>
      <c r="D19" s="18" t="s">
        <v>97</v>
      </c>
      <c r="E19" s="170" t="s">
        <v>97</v>
      </c>
      <c r="F19" s="18">
        <v>2</v>
      </c>
      <c r="G19" s="19">
        <v>10.564682267180782</v>
      </c>
    </row>
    <row r="20" spans="1:7" s="16" customFormat="1" ht="15" customHeight="1" x14ac:dyDescent="0.25">
      <c r="A20" s="149" t="s">
        <v>41</v>
      </c>
      <c r="B20" s="18">
        <v>192</v>
      </c>
      <c r="C20" s="170">
        <v>43.390070310178665</v>
      </c>
      <c r="D20" s="18">
        <v>351</v>
      </c>
      <c r="E20" s="170">
        <v>75.35658388623807</v>
      </c>
      <c r="F20" s="18">
        <v>543</v>
      </c>
      <c r="G20" s="19">
        <v>59.783129266979643</v>
      </c>
    </row>
    <row r="21" spans="1:7" s="16" customFormat="1" ht="15" customHeight="1" x14ac:dyDescent="0.25">
      <c r="A21" s="149" t="s">
        <v>42</v>
      </c>
      <c r="B21" s="18">
        <v>15</v>
      </c>
      <c r="C21" s="170">
        <v>21.667012206074158</v>
      </c>
      <c r="D21" s="18">
        <v>19</v>
      </c>
      <c r="E21" s="170">
        <v>22.51522700126225</v>
      </c>
      <c r="F21" s="18">
        <v>34</v>
      </c>
      <c r="G21" s="19">
        <v>22.132967054427578</v>
      </c>
    </row>
    <row r="22" spans="1:7" s="16" customFormat="1" ht="15" customHeight="1" x14ac:dyDescent="0.25">
      <c r="A22" s="149" t="s">
        <v>43</v>
      </c>
      <c r="B22" s="18">
        <v>48</v>
      </c>
      <c r="C22" s="170">
        <v>141.0855788799212</v>
      </c>
      <c r="D22" s="18">
        <v>40</v>
      </c>
      <c r="E22" s="170">
        <v>117.43948058714098</v>
      </c>
      <c r="F22" s="18">
        <v>88</v>
      </c>
      <c r="G22" s="19">
        <v>129.25589730031405</v>
      </c>
    </row>
    <row r="23" spans="1:7" s="16" customFormat="1" ht="15" customHeight="1" x14ac:dyDescent="0.25">
      <c r="A23" s="149" t="s">
        <v>44</v>
      </c>
      <c r="B23" s="18" t="s">
        <v>97</v>
      </c>
      <c r="C23" s="170" t="s">
        <v>97</v>
      </c>
      <c r="D23" s="18" t="s">
        <v>97</v>
      </c>
      <c r="E23" s="170" t="s">
        <v>97</v>
      </c>
      <c r="F23" s="18">
        <v>3</v>
      </c>
      <c r="G23" s="19">
        <v>9.5611435127641116</v>
      </c>
    </row>
    <row r="24" spans="1:7" s="16" customFormat="1" ht="15" customHeight="1" x14ac:dyDescent="0.25">
      <c r="A24" s="149" t="s">
        <v>45</v>
      </c>
      <c r="B24" s="18">
        <v>1167</v>
      </c>
      <c r="C24" s="170">
        <v>23.239595237575294</v>
      </c>
      <c r="D24" s="18">
        <v>5071</v>
      </c>
      <c r="E24" s="170">
        <v>102.99895522379938</v>
      </c>
      <c r="F24" s="18">
        <v>6240</v>
      </c>
      <c r="G24" s="19">
        <v>62.745394573508818</v>
      </c>
    </row>
    <row r="25" spans="1:7" s="16" customFormat="1" ht="16.5" customHeight="1" x14ac:dyDescent="0.25">
      <c r="A25" s="150" t="s">
        <v>46</v>
      </c>
      <c r="B25" s="18">
        <v>88</v>
      </c>
      <c r="C25" s="170">
        <v>37.481338681413419</v>
      </c>
      <c r="D25" s="18">
        <v>335</v>
      </c>
      <c r="E25" s="170">
        <v>148.49041740283909</v>
      </c>
      <c r="F25" s="18">
        <v>424</v>
      </c>
      <c r="G25" s="19">
        <v>92.096374536879765</v>
      </c>
    </row>
    <row r="26" spans="1:7" s="16" customFormat="1" ht="16.5" customHeight="1" x14ac:dyDescent="0.25">
      <c r="A26" s="150" t="s">
        <v>47</v>
      </c>
      <c r="B26" s="18">
        <v>7</v>
      </c>
      <c r="C26" s="170">
        <v>9.8117667462244231</v>
      </c>
      <c r="D26" s="18">
        <v>40</v>
      </c>
      <c r="E26" s="170">
        <v>58.930396362538175</v>
      </c>
      <c r="F26" s="18">
        <v>47</v>
      </c>
      <c r="G26" s="19">
        <v>33.759615117521818</v>
      </c>
    </row>
    <row r="27" spans="1:7" s="16" customFormat="1" ht="15" customHeight="1" x14ac:dyDescent="0.25">
      <c r="A27" s="149" t="s">
        <v>48</v>
      </c>
      <c r="B27" s="18">
        <v>10</v>
      </c>
      <c r="C27" s="170">
        <v>12.435947904374647</v>
      </c>
      <c r="D27" s="18">
        <v>34</v>
      </c>
      <c r="E27" s="170">
        <v>44.594868940859527</v>
      </c>
      <c r="F27" s="18">
        <v>44</v>
      </c>
      <c r="G27" s="19">
        <v>28.087377277311742</v>
      </c>
    </row>
    <row r="28" spans="1:7" s="16" customFormat="1" ht="15" customHeight="1" x14ac:dyDescent="0.25">
      <c r="A28" s="149" t="s">
        <v>49</v>
      </c>
      <c r="B28" s="18">
        <v>8</v>
      </c>
      <c r="C28" s="170">
        <v>6.0933411467575063</v>
      </c>
      <c r="D28" s="18">
        <v>36</v>
      </c>
      <c r="E28" s="170">
        <v>27.879931069988562</v>
      </c>
      <c r="F28" s="18">
        <v>44</v>
      </c>
      <c r="G28" s="19">
        <v>16.896043253870722</v>
      </c>
    </row>
    <row r="29" spans="1:7" s="16" customFormat="1" ht="15" customHeight="1" x14ac:dyDescent="0.25">
      <c r="A29" s="149" t="s">
        <v>50</v>
      </c>
      <c r="B29" s="18" t="s">
        <v>97</v>
      </c>
      <c r="C29" s="170" t="s">
        <v>97</v>
      </c>
      <c r="D29" s="18" t="s">
        <v>97</v>
      </c>
      <c r="E29" s="170" t="s">
        <v>97</v>
      </c>
      <c r="F29" s="18">
        <v>2</v>
      </c>
      <c r="G29" s="19">
        <v>11.734334663224605</v>
      </c>
    </row>
    <row r="30" spans="1:7" s="16" customFormat="1" ht="15" customHeight="1" x14ac:dyDescent="0.25">
      <c r="A30" s="149" t="s">
        <v>51</v>
      </c>
      <c r="B30" s="18">
        <v>10</v>
      </c>
      <c r="C30" s="170">
        <v>22.072221982172024</v>
      </c>
      <c r="D30" s="18">
        <v>10</v>
      </c>
      <c r="E30" s="170">
        <v>21.977932491074437</v>
      </c>
      <c r="F30" s="18">
        <v>20</v>
      </c>
      <c r="G30" s="19">
        <v>22.024976323150423</v>
      </c>
    </row>
    <row r="31" spans="1:7" s="16" customFormat="1" ht="15" customHeight="1" x14ac:dyDescent="0.25">
      <c r="A31" s="149" t="s">
        <v>52</v>
      </c>
      <c r="B31" s="18">
        <v>35</v>
      </c>
      <c r="C31" s="170">
        <v>25.028040863621392</v>
      </c>
      <c r="D31" s="18">
        <v>61</v>
      </c>
      <c r="E31" s="170">
        <v>42.553235154400461</v>
      </c>
      <c r="F31" s="18">
        <v>96</v>
      </c>
      <c r="G31" s="19">
        <v>33.899142987291377</v>
      </c>
    </row>
    <row r="32" spans="1:7" s="16" customFormat="1" ht="15" customHeight="1" x14ac:dyDescent="0.25">
      <c r="A32" s="149" t="s">
        <v>53</v>
      </c>
      <c r="B32" s="18" t="s">
        <v>97</v>
      </c>
      <c r="C32" s="170" t="s">
        <v>97</v>
      </c>
      <c r="D32" s="18" t="s">
        <v>97</v>
      </c>
      <c r="E32" s="170" t="s">
        <v>97</v>
      </c>
      <c r="F32" s="18">
        <v>2</v>
      </c>
      <c r="G32" s="19">
        <v>23.277467411545558</v>
      </c>
    </row>
    <row r="33" spans="1:7" s="16" customFormat="1" ht="15" customHeight="1" x14ac:dyDescent="0.25">
      <c r="A33" s="149" t="s">
        <v>54</v>
      </c>
      <c r="B33" s="18">
        <v>0</v>
      </c>
      <c r="C33" s="170">
        <v>0</v>
      </c>
      <c r="D33" s="18">
        <v>0</v>
      </c>
      <c r="E33" s="170">
        <v>0</v>
      </c>
      <c r="F33" s="18">
        <v>0</v>
      </c>
      <c r="G33" s="19">
        <v>0</v>
      </c>
    </row>
    <row r="34" spans="1:7" s="16" customFormat="1" ht="15" customHeight="1" x14ac:dyDescent="0.25">
      <c r="A34" s="149" t="s">
        <v>55</v>
      </c>
      <c r="B34" s="18">
        <v>18</v>
      </c>
      <c r="C34" s="170">
        <v>8.4277892016623159</v>
      </c>
      <c r="D34" s="18">
        <v>58</v>
      </c>
      <c r="E34" s="170">
        <v>25.649659845431433</v>
      </c>
      <c r="F34" s="18">
        <v>76</v>
      </c>
      <c r="G34" s="19">
        <v>17.284394238838541</v>
      </c>
    </row>
    <row r="35" spans="1:7" s="16" customFormat="1" ht="15" customHeight="1" x14ac:dyDescent="0.25">
      <c r="A35" s="149" t="s">
        <v>56</v>
      </c>
      <c r="B35" s="18">
        <v>12</v>
      </c>
      <c r="C35" s="170">
        <v>17.400783484107137</v>
      </c>
      <c r="D35" s="18">
        <v>30</v>
      </c>
      <c r="E35" s="170">
        <v>43.707829602323095</v>
      </c>
      <c r="F35" s="18">
        <v>42</v>
      </c>
      <c r="G35" s="19">
        <v>30.523255813953604</v>
      </c>
    </row>
    <row r="36" spans="1:7" s="16" customFormat="1" ht="15" customHeight="1" x14ac:dyDescent="0.25">
      <c r="A36" s="149" t="s">
        <v>57</v>
      </c>
      <c r="B36" s="18">
        <v>3</v>
      </c>
      <c r="C36" s="170">
        <v>5.8399946403390581</v>
      </c>
      <c r="D36" s="18">
        <v>4</v>
      </c>
      <c r="E36" s="170">
        <v>7.8952942122350827</v>
      </c>
      <c r="F36" s="18">
        <v>7</v>
      </c>
      <c r="G36" s="19">
        <v>6.8605255162545387</v>
      </c>
    </row>
    <row r="37" spans="1:7" s="16" customFormat="1" ht="15" customHeight="1" x14ac:dyDescent="0.25">
      <c r="A37" s="149" t="s">
        <v>58</v>
      </c>
      <c r="B37" s="18">
        <v>149</v>
      </c>
      <c r="C37" s="170">
        <v>9.389088207698002</v>
      </c>
      <c r="D37" s="18">
        <v>792</v>
      </c>
      <c r="E37" s="170">
        <v>50.294258205228047</v>
      </c>
      <c r="F37" s="18">
        <v>942</v>
      </c>
      <c r="G37" s="19">
        <v>29.794277158258538</v>
      </c>
    </row>
    <row r="38" spans="1:7" s="16" customFormat="1" ht="15" customHeight="1" x14ac:dyDescent="0.25">
      <c r="A38" s="149" t="s">
        <v>59</v>
      </c>
      <c r="B38" s="18">
        <v>19</v>
      </c>
      <c r="C38" s="170">
        <v>9.1596226543046502</v>
      </c>
      <c r="D38" s="18">
        <v>30</v>
      </c>
      <c r="E38" s="170">
        <v>14.880075957839908</v>
      </c>
      <c r="F38" s="18">
        <v>49</v>
      </c>
      <c r="G38" s="19">
        <v>11.979151387136801</v>
      </c>
    </row>
    <row r="39" spans="1:7" s="16" customFormat="1" ht="15" customHeight="1" x14ac:dyDescent="0.25">
      <c r="A39" s="149" t="s">
        <v>60</v>
      </c>
      <c r="B39" s="18" t="s">
        <v>97</v>
      </c>
      <c r="C39" s="170" t="s">
        <v>97</v>
      </c>
      <c r="D39" s="18" t="s">
        <v>97</v>
      </c>
      <c r="E39" s="170" t="s">
        <v>97</v>
      </c>
      <c r="F39" s="18">
        <v>2</v>
      </c>
      <c r="G39" s="19">
        <v>10.173457449514199</v>
      </c>
    </row>
    <row r="40" spans="1:7" s="16" customFormat="1" ht="15" customHeight="1" x14ac:dyDescent="0.25">
      <c r="A40" s="149" t="s">
        <v>61</v>
      </c>
      <c r="B40" s="18">
        <v>135</v>
      </c>
      <c r="C40" s="170">
        <v>11.062366612327434</v>
      </c>
      <c r="D40" s="18">
        <v>738</v>
      </c>
      <c r="E40" s="170">
        <v>60.926614434502611</v>
      </c>
      <c r="F40" s="18">
        <v>874</v>
      </c>
      <c r="G40" s="19">
        <v>35.942717014435075</v>
      </c>
    </row>
    <row r="41" spans="1:7" s="16" customFormat="1" ht="15" customHeight="1" x14ac:dyDescent="0.25">
      <c r="A41" s="149" t="s">
        <v>62</v>
      </c>
      <c r="B41" s="18">
        <v>244</v>
      </c>
      <c r="C41" s="170">
        <v>30.357771949282863</v>
      </c>
      <c r="D41" s="18">
        <v>475</v>
      </c>
      <c r="E41" s="170">
        <v>60.719717829511154</v>
      </c>
      <c r="F41" s="18">
        <v>723</v>
      </c>
      <c r="G41" s="19">
        <v>45.585489817033881</v>
      </c>
    </row>
    <row r="42" spans="1:7" s="16" customFormat="1" ht="15" customHeight="1" x14ac:dyDescent="0.25">
      <c r="A42" s="149" t="s">
        <v>63</v>
      </c>
      <c r="B42" s="18">
        <v>1</v>
      </c>
      <c r="C42" s="170">
        <v>3.088280774913319</v>
      </c>
      <c r="D42" s="18">
        <v>7</v>
      </c>
      <c r="E42" s="170">
        <v>21.509655483520469</v>
      </c>
      <c r="F42" s="18">
        <v>8</v>
      </c>
      <c r="G42" s="19">
        <v>12.322099685786458</v>
      </c>
    </row>
    <row r="43" spans="1:7" s="16" customFormat="1" ht="15" customHeight="1" x14ac:dyDescent="0.25">
      <c r="A43" s="149" t="s">
        <v>64</v>
      </c>
      <c r="B43" s="18">
        <v>272</v>
      </c>
      <c r="C43" s="170">
        <v>24.839670783687474</v>
      </c>
      <c r="D43" s="18">
        <v>618</v>
      </c>
      <c r="E43" s="170">
        <v>56.893743265644353</v>
      </c>
      <c r="F43" s="18">
        <v>891</v>
      </c>
      <c r="G43" s="19">
        <v>40.847987720847293</v>
      </c>
    </row>
    <row r="44" spans="1:7" s="16" customFormat="1" ht="15" customHeight="1" x14ac:dyDescent="0.25">
      <c r="A44" s="149" t="s">
        <v>65</v>
      </c>
      <c r="B44" s="18">
        <v>172</v>
      </c>
      <c r="C44" s="170">
        <v>10.549063141198761</v>
      </c>
      <c r="D44" s="18">
        <v>1098</v>
      </c>
      <c r="E44" s="170">
        <v>66.225227186557817</v>
      </c>
      <c r="F44" s="18">
        <v>1273</v>
      </c>
      <c r="G44" s="19">
        <v>38.711188080724739</v>
      </c>
    </row>
    <row r="45" spans="1:7" s="16" customFormat="1" ht="15" customHeight="1" x14ac:dyDescent="0.25">
      <c r="A45" s="149" t="s">
        <v>66</v>
      </c>
      <c r="B45" s="18">
        <v>112</v>
      </c>
      <c r="C45" s="170">
        <v>26.528927971853072</v>
      </c>
      <c r="D45" s="18">
        <v>1128</v>
      </c>
      <c r="E45" s="170">
        <v>260.28605728754007</v>
      </c>
      <c r="F45" s="18">
        <v>1259</v>
      </c>
      <c r="G45" s="19">
        <v>147.15679971947867</v>
      </c>
    </row>
    <row r="46" spans="1:7" s="16" customFormat="1" ht="15" customHeight="1" x14ac:dyDescent="0.25">
      <c r="A46" s="149" t="s">
        <v>67</v>
      </c>
      <c r="B46" s="18">
        <v>142</v>
      </c>
      <c r="C46" s="170">
        <v>36.144077959478643</v>
      </c>
      <c r="D46" s="18">
        <v>218</v>
      </c>
      <c r="E46" s="170">
        <v>55.354128770994464</v>
      </c>
      <c r="F46" s="18">
        <v>360</v>
      </c>
      <c r="G46" s="19">
        <v>45.760772848608219</v>
      </c>
    </row>
    <row r="47" spans="1:7" s="16" customFormat="1" ht="15" customHeight="1" x14ac:dyDescent="0.25">
      <c r="A47" s="149" t="s">
        <v>68</v>
      </c>
      <c r="B47" s="18">
        <v>3</v>
      </c>
      <c r="C47" s="170">
        <v>2.2134005259357901</v>
      </c>
      <c r="D47" s="18">
        <v>23</v>
      </c>
      <c r="E47" s="170">
        <v>16.07616512350987</v>
      </c>
      <c r="F47" s="18">
        <v>26</v>
      </c>
      <c r="G47" s="19">
        <v>9.332141690625134</v>
      </c>
    </row>
    <row r="48" spans="1:7" s="16" customFormat="1" ht="15" customHeight="1" x14ac:dyDescent="0.25">
      <c r="A48" s="149" t="s">
        <v>69</v>
      </c>
      <c r="B48" s="18">
        <v>26</v>
      </c>
      <c r="C48" s="170">
        <v>6.7922469309601521</v>
      </c>
      <c r="D48" s="18">
        <v>120</v>
      </c>
      <c r="E48" s="170">
        <v>32.097094245049682</v>
      </c>
      <c r="F48" s="18">
        <v>146</v>
      </c>
      <c r="G48" s="19">
        <v>19.295451691986404</v>
      </c>
    </row>
    <row r="49" spans="1:7" s="16" customFormat="1" ht="15" customHeight="1" x14ac:dyDescent="0.25">
      <c r="A49" s="149" t="s">
        <v>70</v>
      </c>
      <c r="B49" s="18">
        <v>16</v>
      </c>
      <c r="C49" s="170">
        <v>7.3061818064247568</v>
      </c>
      <c r="D49" s="18">
        <v>71</v>
      </c>
      <c r="E49" s="170">
        <v>31.678274973427563</v>
      </c>
      <c r="F49" s="18">
        <v>87</v>
      </c>
      <c r="G49" s="19">
        <v>19.633463546074331</v>
      </c>
    </row>
    <row r="50" spans="1:7" s="16" customFormat="1" ht="15" customHeight="1" x14ac:dyDescent="0.25">
      <c r="A50" s="149" t="s">
        <v>71</v>
      </c>
      <c r="B50" s="18">
        <v>102</v>
      </c>
      <c r="C50" s="170">
        <v>10.798512755626819</v>
      </c>
      <c r="D50" s="18">
        <v>425</v>
      </c>
      <c r="E50" s="170">
        <v>43.880548750503301</v>
      </c>
      <c r="F50" s="18">
        <v>527</v>
      </c>
      <c r="G50" s="19">
        <v>27.546726199654866</v>
      </c>
    </row>
    <row r="51" spans="1:7" s="16" customFormat="1" ht="15" customHeight="1" x14ac:dyDescent="0.25">
      <c r="A51" s="149" t="s">
        <v>72</v>
      </c>
      <c r="B51" s="18">
        <v>32</v>
      </c>
      <c r="C51" s="170">
        <v>23.992119987905461</v>
      </c>
      <c r="D51" s="18">
        <v>72</v>
      </c>
      <c r="E51" s="170">
        <v>53.661713428767769</v>
      </c>
      <c r="F51" s="18">
        <v>104</v>
      </c>
      <c r="G51" s="19">
        <v>38.871093735399931</v>
      </c>
    </row>
    <row r="52" spans="1:7" s="16" customFormat="1" ht="15" customHeight="1" x14ac:dyDescent="0.25">
      <c r="A52" s="149" t="s">
        <v>73</v>
      </c>
      <c r="B52" s="18">
        <v>46</v>
      </c>
      <c r="C52" s="170">
        <v>49.685557378376906</v>
      </c>
      <c r="D52" s="18">
        <v>51</v>
      </c>
      <c r="E52" s="170">
        <v>56.989758081729747</v>
      </c>
      <c r="F52" s="18">
        <v>97</v>
      </c>
      <c r="G52" s="19">
        <v>53.275627224394675</v>
      </c>
    </row>
    <row r="53" spans="1:7" s="16" customFormat="1" ht="15" customHeight="1" x14ac:dyDescent="0.25">
      <c r="A53" s="149" t="s">
        <v>74</v>
      </c>
      <c r="B53" s="18">
        <v>0</v>
      </c>
      <c r="C53" s="170">
        <v>0</v>
      </c>
      <c r="D53" s="18">
        <v>0</v>
      </c>
      <c r="E53" s="170">
        <v>0</v>
      </c>
      <c r="F53" s="18">
        <v>0</v>
      </c>
      <c r="G53" s="19">
        <v>0</v>
      </c>
    </row>
    <row r="54" spans="1:7" s="16" customFormat="1" ht="15" customHeight="1" x14ac:dyDescent="0.25">
      <c r="A54" s="149" t="s">
        <v>75</v>
      </c>
      <c r="B54" s="18" t="s">
        <v>97</v>
      </c>
      <c r="C54" s="170" t="s">
        <v>97</v>
      </c>
      <c r="D54" s="18" t="s">
        <v>97</v>
      </c>
      <c r="E54" s="170" t="s">
        <v>97</v>
      </c>
      <c r="F54" s="18">
        <v>21</v>
      </c>
      <c r="G54" s="19">
        <v>47.956154373144713</v>
      </c>
    </row>
    <row r="55" spans="1:7" s="16" customFormat="1" ht="15" customHeight="1" x14ac:dyDescent="0.25">
      <c r="A55" s="149" t="s">
        <v>76</v>
      </c>
      <c r="B55" s="18">
        <v>38</v>
      </c>
      <c r="C55" s="170">
        <v>16.756839444152497</v>
      </c>
      <c r="D55" s="18">
        <v>118</v>
      </c>
      <c r="E55" s="170">
        <v>52.268143883778933</v>
      </c>
      <c r="F55" s="18">
        <v>156</v>
      </c>
      <c r="G55" s="19">
        <v>34.472700273129853</v>
      </c>
    </row>
    <row r="56" spans="1:7" s="16" customFormat="1" ht="15" customHeight="1" x14ac:dyDescent="0.25">
      <c r="A56" s="149" t="s">
        <v>77</v>
      </c>
      <c r="B56" s="18">
        <v>33</v>
      </c>
      <c r="C56" s="170">
        <v>13.420841808692357</v>
      </c>
      <c r="D56" s="18">
        <v>82</v>
      </c>
      <c r="E56" s="170">
        <v>34.27752810686038</v>
      </c>
      <c r="F56" s="18">
        <v>115</v>
      </c>
      <c r="G56" s="19">
        <v>23.705963595885468</v>
      </c>
    </row>
    <row r="57" spans="1:7" s="16" customFormat="1" ht="15" customHeight="1" x14ac:dyDescent="0.25">
      <c r="A57" s="149" t="s">
        <v>78</v>
      </c>
      <c r="B57" s="18">
        <v>133</v>
      </c>
      <c r="C57" s="170">
        <v>47.819427830837732</v>
      </c>
      <c r="D57" s="18">
        <v>245</v>
      </c>
      <c r="E57" s="170">
        <v>89.088199132287556</v>
      </c>
      <c r="F57" s="18">
        <v>378</v>
      </c>
      <c r="G57" s="19">
        <v>68.337376929446094</v>
      </c>
    </row>
    <row r="58" spans="1:7" s="16" customFormat="1" ht="15" customHeight="1" x14ac:dyDescent="0.25">
      <c r="A58" s="149" t="s">
        <v>79</v>
      </c>
      <c r="B58" s="18">
        <v>31</v>
      </c>
      <c r="C58" s="170">
        <v>61.001067110778877</v>
      </c>
      <c r="D58" s="18">
        <v>37</v>
      </c>
      <c r="E58" s="170">
        <v>73.037054821709205</v>
      </c>
      <c r="F58" s="18">
        <v>68</v>
      </c>
      <c r="G58" s="19">
        <v>67.009598139498223</v>
      </c>
    </row>
    <row r="59" spans="1:7" s="16" customFormat="1" ht="15" customHeight="1" x14ac:dyDescent="0.25">
      <c r="A59" s="149" t="s">
        <v>80</v>
      </c>
      <c r="B59" s="18">
        <v>17</v>
      </c>
      <c r="C59" s="170">
        <v>51.231535569528653</v>
      </c>
      <c r="D59" s="18">
        <v>23</v>
      </c>
      <c r="E59" s="170">
        <v>70.357233568940586</v>
      </c>
      <c r="F59" s="18">
        <v>40</v>
      </c>
      <c r="G59" s="19">
        <v>60.722906198290772</v>
      </c>
    </row>
    <row r="60" spans="1:7" s="16" customFormat="1" ht="15" customHeight="1" x14ac:dyDescent="0.25">
      <c r="A60" s="149" t="s">
        <v>81</v>
      </c>
      <c r="B60" s="18" t="s">
        <v>97</v>
      </c>
      <c r="C60" s="170" t="s">
        <v>97</v>
      </c>
      <c r="D60" s="18" t="s">
        <v>97</v>
      </c>
      <c r="E60" s="170" t="s">
        <v>97</v>
      </c>
      <c r="F60" s="18">
        <v>6</v>
      </c>
      <c r="G60" s="19">
        <v>37.39016638624048</v>
      </c>
    </row>
    <row r="61" spans="1:7" s="16" customFormat="1" ht="15" customHeight="1" x14ac:dyDescent="0.25">
      <c r="A61" s="149" t="s">
        <v>82</v>
      </c>
      <c r="B61" s="18">
        <v>80</v>
      </c>
      <c r="C61" s="170">
        <v>33.7874018649552</v>
      </c>
      <c r="D61" s="18">
        <v>104</v>
      </c>
      <c r="E61" s="170">
        <v>43.656508380495929</v>
      </c>
      <c r="F61" s="18">
        <v>184</v>
      </c>
      <c r="G61" s="19">
        <v>38.737005208442895</v>
      </c>
    </row>
    <row r="62" spans="1:7" s="16" customFormat="1" ht="15" customHeight="1" x14ac:dyDescent="0.25">
      <c r="A62" s="149" t="s">
        <v>83</v>
      </c>
      <c r="B62" s="18">
        <v>5</v>
      </c>
      <c r="C62" s="170">
        <v>19.040249033442862</v>
      </c>
      <c r="D62" s="18">
        <v>3</v>
      </c>
      <c r="E62" s="170">
        <v>10.507572025692259</v>
      </c>
      <c r="F62" s="18">
        <v>8</v>
      </c>
      <c r="G62" s="19">
        <v>14.595610370181141</v>
      </c>
    </row>
    <row r="63" spans="1:7" s="16" customFormat="1" ht="15" customHeight="1" x14ac:dyDescent="0.25">
      <c r="A63" s="149" t="s">
        <v>84</v>
      </c>
      <c r="B63" s="18">
        <v>31</v>
      </c>
      <c r="C63" s="170">
        <v>7.3871100580001787</v>
      </c>
      <c r="D63" s="18">
        <v>178</v>
      </c>
      <c r="E63" s="170">
        <v>42.563865565483205</v>
      </c>
      <c r="F63" s="18">
        <v>210</v>
      </c>
      <c r="G63" s="19">
        <v>25.064301869677585</v>
      </c>
    </row>
    <row r="64" spans="1:7" s="16" customFormat="1" ht="15" customHeight="1" x14ac:dyDescent="0.25">
      <c r="A64" s="149" t="s">
        <v>85</v>
      </c>
      <c r="B64" s="18">
        <v>18</v>
      </c>
      <c r="C64" s="170">
        <v>16.191271481607917</v>
      </c>
      <c r="D64" s="18">
        <v>38</v>
      </c>
      <c r="E64" s="170">
        <v>35.860900771053842</v>
      </c>
      <c r="F64" s="18">
        <v>56</v>
      </c>
      <c r="G64" s="19">
        <v>25.79028811436147</v>
      </c>
    </row>
    <row r="65" spans="1:13" s="16" customFormat="1" ht="15" customHeight="1" x14ac:dyDescent="0.25">
      <c r="A65" s="149" t="s">
        <v>86</v>
      </c>
      <c r="B65" s="18">
        <v>28</v>
      </c>
      <c r="C65" s="170">
        <v>68.639589763839751</v>
      </c>
      <c r="D65" s="18">
        <v>38</v>
      </c>
      <c r="E65" s="170">
        <v>92.01366119175762</v>
      </c>
      <c r="F65" s="18">
        <v>66</v>
      </c>
      <c r="G65" s="19">
        <v>80.398582061370931</v>
      </c>
    </row>
    <row r="66" spans="1:13" s="16" customFormat="1" ht="24.95" customHeight="1" x14ac:dyDescent="0.25">
      <c r="A66" s="21" t="s">
        <v>87</v>
      </c>
    </row>
    <row r="67" spans="1:13" s="16" customFormat="1" ht="15.95" customHeight="1" x14ac:dyDescent="0.25">
      <c r="A67" s="23" t="s">
        <v>288</v>
      </c>
      <c r="J67" s="22"/>
      <c r="K67" s="22"/>
      <c r="L67" s="22"/>
    </row>
    <row r="68" spans="1:13" s="22" customFormat="1" ht="15.95" customHeight="1" x14ac:dyDescent="0.25">
      <c r="A68" s="23" t="s">
        <v>98</v>
      </c>
      <c r="B68" s="16"/>
      <c r="C68" s="16"/>
      <c r="D68" s="16"/>
      <c r="E68" s="16"/>
      <c r="F68" s="16"/>
      <c r="G68" s="16"/>
      <c r="H68" s="16"/>
      <c r="I68" s="16"/>
    </row>
    <row r="69" spans="1:13" s="22" customFormat="1" ht="15.95" customHeight="1" x14ac:dyDescent="0.25">
      <c r="A69" s="23" t="s">
        <v>99</v>
      </c>
      <c r="B69" s="16"/>
      <c r="C69" s="16"/>
      <c r="D69" s="16"/>
      <c r="E69" s="16"/>
      <c r="F69" s="16"/>
      <c r="G69" s="16"/>
      <c r="H69" s="16"/>
      <c r="I69" s="16"/>
    </row>
    <row r="70" spans="1:13" s="22" customFormat="1" ht="15.95" customHeight="1" x14ac:dyDescent="0.25">
      <c r="A70" s="23" t="s">
        <v>89</v>
      </c>
      <c r="B70" s="16"/>
      <c r="C70" s="16"/>
      <c r="D70" s="16"/>
      <c r="E70" s="16"/>
      <c r="F70" s="16"/>
      <c r="G70" s="16"/>
      <c r="H70" s="16"/>
      <c r="I70" s="16"/>
    </row>
    <row r="71" spans="1:13" s="22" customFormat="1" ht="15.95" customHeight="1" x14ac:dyDescent="0.25">
      <c r="A71" s="66" t="s">
        <v>100</v>
      </c>
      <c r="B71" s="16"/>
      <c r="C71" s="16"/>
      <c r="D71" s="31"/>
      <c r="E71" s="16"/>
      <c r="F71" s="16"/>
      <c r="G71" s="31"/>
      <c r="H71" s="16"/>
      <c r="I71" s="16"/>
    </row>
    <row r="72" spans="1:13" s="22" customFormat="1" ht="13.5" customHeight="1" x14ac:dyDescent="0.25">
      <c r="A72" s="66" t="s">
        <v>101</v>
      </c>
      <c r="B72" s="16"/>
      <c r="C72" s="16"/>
      <c r="D72" s="31"/>
      <c r="E72" s="16"/>
      <c r="F72" s="16"/>
      <c r="G72" s="31"/>
      <c r="H72" s="16"/>
      <c r="I72" s="16"/>
    </row>
    <row r="73" spans="1:13" s="22" customFormat="1" ht="15.95" customHeight="1" x14ac:dyDescent="0.25">
      <c r="A73" s="66" t="s">
        <v>102</v>
      </c>
      <c r="B73" s="24"/>
      <c r="C73" s="24"/>
      <c r="D73" s="32"/>
      <c r="E73" s="24"/>
      <c r="F73" s="24"/>
      <c r="G73" s="32"/>
      <c r="H73" s="24"/>
      <c r="I73" s="24"/>
    </row>
    <row r="74" spans="1:13" s="22" customFormat="1" ht="13.5" customHeight="1" x14ac:dyDescent="0.25">
      <c r="A74" s="66" t="s">
        <v>103</v>
      </c>
      <c r="B74" s="16"/>
      <c r="C74" s="16"/>
      <c r="D74" s="31"/>
      <c r="E74" s="16"/>
      <c r="F74" s="16"/>
      <c r="G74" s="31"/>
      <c r="H74" s="16"/>
      <c r="I74" s="16"/>
    </row>
    <row r="75" spans="1:13" ht="15.75" x14ac:dyDescent="0.25">
      <c r="A75" s="65" t="s">
        <v>10</v>
      </c>
      <c r="D75" s="25"/>
      <c r="M75" s="27"/>
    </row>
  </sheetData>
  <sheetProtection algorithmName="SHA-512" hashValue="uKF6EXu91q1BD20niqz5/5Ys+KFzIQMb3nFGdU3q135Ly9/rGr/Rii2lB5NXjsep+oT4SzLFjgqPK3I2vpf5Sg==" saltValue="A12uBZrK3INUFHxkCQN0cQ==" spinCount="100000" sheet="1" objects="1" scenarios="1"/>
  <hyperlinks>
    <hyperlink ref="A75" location="'Table of Contents'!A1" display="Click here to return to the Table of Contents" xr:uid="{6240B8BB-407B-4DC7-9F21-8954B66E53E9}"/>
  </hyperlinks>
  <printOptions horizontalCentered="1"/>
  <pageMargins left="0.25" right="0.25" top="0.3" bottom="0.1" header="0.3" footer="0"/>
  <pageSetup scale="66" orientation="portrait" r:id="rId1"/>
  <tableParts count="1">
    <tablePart r:id="rId2"/>
  </tablePart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A48EC1-A600-4260-B9F8-3892EDCE8E93}">
  <sheetPr codeName="Sheet51">
    <pageSetUpPr fitToPage="1"/>
  </sheetPr>
  <dimension ref="A1:L53"/>
  <sheetViews>
    <sheetView zoomScaleNormal="100" workbookViewId="0"/>
  </sheetViews>
  <sheetFormatPr defaultColWidth="9.140625" defaultRowHeight="12.75" x14ac:dyDescent="0.2"/>
  <cols>
    <col min="1" max="1" width="30.7109375" style="25" customWidth="1"/>
    <col min="2" max="2" width="9.42578125" style="26" customWidth="1"/>
    <col min="3" max="4" width="10.7109375" style="25" customWidth="1"/>
    <col min="5" max="5" width="8.140625" style="26" bestFit="1" customWidth="1"/>
    <col min="6" max="7" width="10.7109375" style="25" customWidth="1"/>
    <col min="8" max="8" width="15.85546875" style="26" bestFit="1" customWidth="1"/>
    <col min="9" max="10" width="10.7109375" style="25" customWidth="1"/>
    <col min="11" max="11" width="16.7109375" style="25" customWidth="1"/>
    <col min="12" max="12" width="15.28515625" style="25" customWidth="1"/>
    <col min="13" max="16384" width="9.140625" style="25"/>
  </cols>
  <sheetData>
    <row r="1" spans="1:8" ht="21" x14ac:dyDescent="0.35">
      <c r="A1" s="84" t="s">
        <v>290</v>
      </c>
    </row>
    <row r="2" spans="1:8" ht="35.1" customHeight="1" x14ac:dyDescent="0.2">
      <c r="A2" s="28" t="s">
        <v>200</v>
      </c>
      <c r="B2" s="78"/>
      <c r="E2" s="78"/>
      <c r="H2" s="78"/>
    </row>
    <row r="3" spans="1:8" s="79" customFormat="1" ht="38.1" customHeight="1" thickBot="1" x14ac:dyDescent="0.35">
      <c r="A3" s="188" t="s">
        <v>199</v>
      </c>
      <c r="B3" s="188" t="s">
        <v>95</v>
      </c>
      <c r="C3" s="189" t="s">
        <v>96</v>
      </c>
      <c r="D3" s="190" t="s">
        <v>91</v>
      </c>
      <c r="E3" s="191" t="s">
        <v>92</v>
      </c>
      <c r="F3" s="190" t="s">
        <v>93</v>
      </c>
      <c r="G3" s="191" t="s">
        <v>94</v>
      </c>
      <c r="H3" s="190" t="s">
        <v>104</v>
      </c>
    </row>
    <row r="4" spans="1:8" s="16" customFormat="1" ht="15" customHeight="1" x14ac:dyDescent="0.25">
      <c r="A4" s="178" t="s">
        <v>105</v>
      </c>
      <c r="B4" s="179">
        <v>17302</v>
      </c>
      <c r="C4" s="180">
        <v>43.948716201914372</v>
      </c>
      <c r="D4" s="181">
        <v>3798</v>
      </c>
      <c r="E4" s="182">
        <v>19.257529542936673</v>
      </c>
      <c r="F4" s="181">
        <v>13468</v>
      </c>
      <c r="G4" s="182">
        <v>68.551800129653216</v>
      </c>
      <c r="H4" s="181">
        <v>36</v>
      </c>
    </row>
    <row r="5" spans="1:8" s="16" customFormat="1" ht="15.75" x14ac:dyDescent="0.25">
      <c r="A5" s="172" t="s">
        <v>106</v>
      </c>
      <c r="B5" s="158">
        <v>2</v>
      </c>
      <c r="C5" s="174">
        <v>2.7647744165274536E-2</v>
      </c>
      <c r="D5" s="40">
        <v>2</v>
      </c>
      <c r="E5" s="176">
        <v>5.6545808854474439E-2</v>
      </c>
      <c r="F5" s="40">
        <v>0</v>
      </c>
      <c r="G5" s="176">
        <v>0</v>
      </c>
      <c r="H5" s="40">
        <v>0</v>
      </c>
    </row>
    <row r="6" spans="1:8" s="16" customFormat="1" ht="15.75" x14ac:dyDescent="0.25">
      <c r="A6" s="173" t="s">
        <v>107</v>
      </c>
      <c r="B6" s="158">
        <v>461</v>
      </c>
      <c r="C6" s="174">
        <v>16.912957336780391</v>
      </c>
      <c r="D6" s="40">
        <v>172</v>
      </c>
      <c r="E6" s="176">
        <v>12.972838370879126</v>
      </c>
      <c r="F6" s="40">
        <v>289</v>
      </c>
      <c r="G6" s="176">
        <v>20.644719093806433</v>
      </c>
      <c r="H6" s="40">
        <v>0</v>
      </c>
    </row>
    <row r="7" spans="1:8" s="16" customFormat="1" ht="15.75" x14ac:dyDescent="0.25">
      <c r="A7" s="173" t="s">
        <v>108</v>
      </c>
      <c r="B7" s="158">
        <v>1945</v>
      </c>
      <c r="C7" s="174">
        <v>67.343696898312857</v>
      </c>
      <c r="D7" s="40">
        <v>575</v>
      </c>
      <c r="E7" s="176">
        <v>41.566708037784892</v>
      </c>
      <c r="F7" s="40">
        <v>1366</v>
      </c>
      <c r="G7" s="176">
        <v>90.77312214649686</v>
      </c>
      <c r="H7" s="40">
        <v>4</v>
      </c>
    </row>
    <row r="8" spans="1:8" s="16" customFormat="1" ht="15.75" x14ac:dyDescent="0.25">
      <c r="A8" s="173" t="s">
        <v>109</v>
      </c>
      <c r="B8" s="158">
        <v>3127</v>
      </c>
      <c r="C8" s="174">
        <v>116.75225964869698</v>
      </c>
      <c r="D8" s="40">
        <v>783</v>
      </c>
      <c r="E8" s="176">
        <v>60.902015947264644</v>
      </c>
      <c r="F8" s="40">
        <v>2333</v>
      </c>
      <c r="G8" s="176">
        <v>167.52246657564982</v>
      </c>
      <c r="H8" s="40">
        <v>11</v>
      </c>
    </row>
    <row r="9" spans="1:8" s="16" customFormat="1" ht="15.75" x14ac:dyDescent="0.25">
      <c r="A9" s="173" t="s">
        <v>110</v>
      </c>
      <c r="B9" s="158">
        <v>3220</v>
      </c>
      <c r="C9" s="174">
        <v>131.7475832274248</v>
      </c>
      <c r="D9" s="40">
        <v>713</v>
      </c>
      <c r="E9" s="176">
        <v>60.618969218703846</v>
      </c>
      <c r="F9" s="40">
        <v>2496</v>
      </c>
      <c r="G9" s="176">
        <v>196.86590043895623</v>
      </c>
      <c r="H9" s="40">
        <v>11</v>
      </c>
    </row>
    <row r="10" spans="1:8" s="16" customFormat="1" ht="15.75" x14ac:dyDescent="0.25">
      <c r="A10" s="173" t="s">
        <v>111</v>
      </c>
      <c r="B10" s="158">
        <v>4508</v>
      </c>
      <c r="C10" s="174">
        <v>87.032444457259743</v>
      </c>
      <c r="D10" s="40">
        <v>1034</v>
      </c>
      <c r="E10" s="176">
        <v>40.813176476120958</v>
      </c>
      <c r="F10" s="40">
        <v>3468</v>
      </c>
      <c r="G10" s="176">
        <v>131.05674320552453</v>
      </c>
      <c r="H10" s="40">
        <v>6</v>
      </c>
    </row>
    <row r="11" spans="1:8" s="16" customFormat="1" ht="15.75" x14ac:dyDescent="0.25">
      <c r="A11" s="173" t="s">
        <v>112</v>
      </c>
      <c r="B11" s="158">
        <v>4037</v>
      </c>
      <c r="C11" s="174">
        <v>24.89087707141249</v>
      </c>
      <c r="D11" s="40">
        <v>517</v>
      </c>
      <c r="E11" s="176">
        <v>6.0962177747090633</v>
      </c>
      <c r="F11" s="40">
        <v>3516</v>
      </c>
      <c r="G11" s="176">
        <v>45.437360607471255</v>
      </c>
      <c r="H11" s="40">
        <v>4</v>
      </c>
    </row>
    <row r="12" spans="1:8" s="16" customFormat="1" ht="16.5" thickBot="1" x14ac:dyDescent="0.3">
      <c r="A12" s="173" t="s">
        <v>113</v>
      </c>
      <c r="B12" s="158">
        <v>2</v>
      </c>
      <c r="C12" s="175" t="s">
        <v>114</v>
      </c>
      <c r="D12" s="40">
        <v>2</v>
      </c>
      <c r="E12" s="177" t="s">
        <v>114</v>
      </c>
      <c r="F12" s="40">
        <v>0</v>
      </c>
      <c r="G12" s="177" t="s">
        <v>114</v>
      </c>
      <c r="H12" s="40">
        <v>0</v>
      </c>
    </row>
    <row r="13" spans="1:8" s="16" customFormat="1" ht="15" customHeight="1" x14ac:dyDescent="0.25">
      <c r="A13" s="183" t="s">
        <v>204</v>
      </c>
      <c r="B13" s="184">
        <v>2361</v>
      </c>
      <c r="C13" s="185">
        <v>104.37068109696537</v>
      </c>
      <c r="D13" s="186">
        <v>554</v>
      </c>
      <c r="E13" s="187">
        <v>48.572683270216466</v>
      </c>
      <c r="F13" s="186">
        <v>1801</v>
      </c>
      <c r="G13" s="187">
        <v>160.57836603265275</v>
      </c>
      <c r="H13" s="186">
        <v>6</v>
      </c>
    </row>
    <row r="14" spans="1:8" s="16" customFormat="1" ht="15.75" x14ac:dyDescent="0.25">
      <c r="A14" s="173" t="s">
        <v>205</v>
      </c>
      <c r="B14" s="158">
        <v>76</v>
      </c>
      <c r="C14" s="174">
        <v>47.047171180902119</v>
      </c>
      <c r="D14" s="40">
        <v>36</v>
      </c>
      <c r="E14" s="176">
        <v>47.346114625210639</v>
      </c>
      <c r="F14" s="40">
        <v>40</v>
      </c>
      <c r="G14" s="176">
        <v>46.781331518329594</v>
      </c>
      <c r="H14" s="40">
        <v>0</v>
      </c>
    </row>
    <row r="15" spans="1:8" s="16" customFormat="1" ht="15" customHeight="1" x14ac:dyDescent="0.25">
      <c r="A15" s="173" t="s">
        <v>206</v>
      </c>
      <c r="B15" s="158">
        <v>309</v>
      </c>
      <c r="C15" s="174">
        <v>181.73061766575734</v>
      </c>
      <c r="D15" s="40">
        <v>99</v>
      </c>
      <c r="E15" s="176">
        <v>123.06495677853434</v>
      </c>
      <c r="F15" s="40">
        <v>210</v>
      </c>
      <c r="G15" s="176">
        <v>234.41014465007146</v>
      </c>
      <c r="H15" s="40">
        <v>0</v>
      </c>
    </row>
    <row r="16" spans="1:8" s="16" customFormat="1" ht="15.75" x14ac:dyDescent="0.25">
      <c r="A16" s="173" t="s">
        <v>207</v>
      </c>
      <c r="B16" s="158">
        <v>472</v>
      </c>
      <c r="C16" s="174">
        <v>267.20902401945784</v>
      </c>
      <c r="D16" s="40">
        <v>127</v>
      </c>
      <c r="E16" s="176">
        <v>153.01317022295109</v>
      </c>
      <c r="F16" s="40">
        <v>344</v>
      </c>
      <c r="G16" s="176">
        <v>367.3590795318965</v>
      </c>
      <c r="H16" s="40">
        <v>1</v>
      </c>
    </row>
    <row r="17" spans="1:8" s="16" customFormat="1" ht="15.75" x14ac:dyDescent="0.25">
      <c r="A17" s="173" t="s">
        <v>208</v>
      </c>
      <c r="B17" s="158">
        <v>511</v>
      </c>
      <c r="C17" s="174">
        <v>327.96127532943137</v>
      </c>
      <c r="D17" s="40">
        <v>106</v>
      </c>
      <c r="E17" s="176">
        <v>141.62697669841171</v>
      </c>
      <c r="F17" s="40">
        <v>403</v>
      </c>
      <c r="G17" s="176">
        <v>497.73622480866499</v>
      </c>
      <c r="H17" s="40">
        <v>2</v>
      </c>
    </row>
    <row r="18" spans="1:8" s="16" customFormat="1" ht="15.75" x14ac:dyDescent="0.25">
      <c r="A18" s="173" t="s">
        <v>209</v>
      </c>
      <c r="B18" s="158">
        <v>565</v>
      </c>
      <c r="C18" s="174">
        <v>195.92049293235573</v>
      </c>
      <c r="D18" s="40">
        <v>119</v>
      </c>
      <c r="E18" s="176">
        <v>83.54588453971796</v>
      </c>
      <c r="F18" s="40">
        <v>445</v>
      </c>
      <c r="G18" s="176">
        <v>304.90815310292351</v>
      </c>
      <c r="H18" s="40">
        <v>1</v>
      </c>
    </row>
    <row r="19" spans="1:8" s="16" customFormat="1" ht="16.5" thickBot="1" x14ac:dyDescent="0.3">
      <c r="A19" s="173" t="s">
        <v>210</v>
      </c>
      <c r="B19" s="158">
        <v>427</v>
      </c>
      <c r="C19" s="174">
        <v>46.265907862432734</v>
      </c>
      <c r="D19" s="40">
        <v>66</v>
      </c>
      <c r="E19" s="176">
        <v>13.335089403293011</v>
      </c>
      <c r="F19" s="40">
        <v>359</v>
      </c>
      <c r="G19" s="176">
        <v>83.880271462711846</v>
      </c>
      <c r="H19" s="40">
        <v>2</v>
      </c>
    </row>
    <row r="20" spans="1:8" s="16" customFormat="1" ht="15" customHeight="1" x14ac:dyDescent="0.25">
      <c r="A20" s="183" t="s">
        <v>211</v>
      </c>
      <c r="B20" s="184">
        <v>7213</v>
      </c>
      <c r="C20" s="185">
        <v>46.339363286650588</v>
      </c>
      <c r="D20" s="186">
        <v>1466</v>
      </c>
      <c r="E20" s="187">
        <v>19.064776322461658</v>
      </c>
      <c r="F20" s="186">
        <v>5735</v>
      </c>
      <c r="G20" s="187">
        <v>72.815904553697621</v>
      </c>
      <c r="H20" s="186">
        <v>12</v>
      </c>
    </row>
    <row r="21" spans="1:8" s="16" customFormat="1" ht="15.75" x14ac:dyDescent="0.25">
      <c r="A21" s="173" t="s">
        <v>212</v>
      </c>
      <c r="B21" s="158">
        <v>223</v>
      </c>
      <c r="C21" s="174">
        <v>16.669470435528144</v>
      </c>
      <c r="D21" s="40">
        <v>72</v>
      </c>
      <c r="E21" s="176">
        <v>10.95601187841771</v>
      </c>
      <c r="F21" s="40">
        <v>151</v>
      </c>
      <c r="G21" s="176">
        <v>22.186256890995391</v>
      </c>
      <c r="H21" s="40">
        <v>0</v>
      </c>
    </row>
    <row r="22" spans="1:8" s="16" customFormat="1" ht="15.75" x14ac:dyDescent="0.25">
      <c r="A22" s="173" t="s">
        <v>213</v>
      </c>
      <c r="B22" s="158">
        <v>908</v>
      </c>
      <c r="C22" s="174">
        <v>64.190929267997831</v>
      </c>
      <c r="D22" s="40">
        <v>233</v>
      </c>
      <c r="E22" s="176">
        <v>34.374417057700839</v>
      </c>
      <c r="F22" s="40">
        <v>674</v>
      </c>
      <c r="G22" s="176">
        <v>91.489023409283789</v>
      </c>
      <c r="H22" s="40">
        <v>1</v>
      </c>
    </row>
    <row r="23" spans="1:8" s="16" customFormat="1" ht="15.75" x14ac:dyDescent="0.25">
      <c r="A23" s="173" t="s">
        <v>214</v>
      </c>
      <c r="B23" s="158">
        <v>1435</v>
      </c>
      <c r="C23" s="174">
        <v>112.79919445924779</v>
      </c>
      <c r="D23" s="40">
        <v>328</v>
      </c>
      <c r="E23" s="176">
        <v>53.556803852445455</v>
      </c>
      <c r="F23" s="40">
        <v>1102</v>
      </c>
      <c r="G23" s="176">
        <v>167.03591718036927</v>
      </c>
      <c r="H23" s="40">
        <v>5</v>
      </c>
    </row>
    <row r="24" spans="1:8" s="16" customFormat="1" ht="15.75" x14ac:dyDescent="0.25">
      <c r="A24" s="173" t="s">
        <v>215</v>
      </c>
      <c r="B24" s="158">
        <v>1411</v>
      </c>
      <c r="C24" s="174">
        <v>130.94645659501495</v>
      </c>
      <c r="D24" s="40">
        <v>294</v>
      </c>
      <c r="E24" s="176">
        <v>57.519025399942869</v>
      </c>
      <c r="F24" s="40">
        <v>1112</v>
      </c>
      <c r="G24" s="176">
        <v>196.32614725506701</v>
      </c>
      <c r="H24" s="40">
        <v>5</v>
      </c>
    </row>
    <row r="25" spans="1:8" s="16" customFormat="1" ht="15.75" x14ac:dyDescent="0.25">
      <c r="A25" s="173" t="s">
        <v>216</v>
      </c>
      <c r="B25" s="158">
        <v>1861</v>
      </c>
      <c r="C25" s="174">
        <v>85.903302579597735</v>
      </c>
      <c r="D25" s="40">
        <v>369</v>
      </c>
      <c r="E25" s="176">
        <v>35.424779644472622</v>
      </c>
      <c r="F25" s="40">
        <v>1491</v>
      </c>
      <c r="G25" s="176">
        <v>132.56330905732003</v>
      </c>
      <c r="H25" s="40">
        <v>1</v>
      </c>
    </row>
    <row r="26" spans="1:8" s="16" customFormat="1" ht="16.5" thickBot="1" x14ac:dyDescent="0.3">
      <c r="A26" s="173" t="s">
        <v>217</v>
      </c>
      <c r="B26" s="158">
        <v>1375</v>
      </c>
      <c r="C26" s="174">
        <v>28.600641630449363</v>
      </c>
      <c r="D26" s="40">
        <v>170</v>
      </c>
      <c r="E26" s="176">
        <v>6.8523639106273553</v>
      </c>
      <c r="F26" s="40">
        <v>1205</v>
      </c>
      <c r="G26" s="176">
        <v>51.790338831340627</v>
      </c>
      <c r="H26" s="40">
        <v>0</v>
      </c>
    </row>
    <row r="27" spans="1:8" s="16" customFormat="1" ht="15" customHeight="1" x14ac:dyDescent="0.25">
      <c r="A27" s="183" t="s">
        <v>218</v>
      </c>
      <c r="B27" s="184">
        <v>4593</v>
      </c>
      <c r="C27" s="185">
        <v>30.655023814877296</v>
      </c>
      <c r="D27" s="186">
        <v>1024</v>
      </c>
      <c r="E27" s="187">
        <v>13.665454267464856</v>
      </c>
      <c r="F27" s="186">
        <v>3562</v>
      </c>
      <c r="G27" s="187">
        <v>47.559824491737011</v>
      </c>
      <c r="H27" s="186">
        <v>7</v>
      </c>
    </row>
    <row r="28" spans="1:8" s="16" customFormat="1" ht="15.75" x14ac:dyDescent="0.25">
      <c r="A28" s="173" t="s">
        <v>219</v>
      </c>
      <c r="B28" s="158">
        <v>67</v>
      </c>
      <c r="C28" s="174">
        <v>8.4505945212042466</v>
      </c>
      <c r="D28" s="40">
        <v>30</v>
      </c>
      <c r="E28" s="176">
        <v>7.8943542425197455</v>
      </c>
      <c r="F28" s="40">
        <v>37</v>
      </c>
      <c r="G28" s="176">
        <v>8.96263096025279</v>
      </c>
      <c r="H28" s="40">
        <v>0</v>
      </c>
    </row>
    <row r="29" spans="1:8" s="16" customFormat="1" ht="15.75" x14ac:dyDescent="0.25">
      <c r="A29" s="173" t="s">
        <v>220</v>
      </c>
      <c r="B29" s="158">
        <v>312</v>
      </c>
      <c r="C29" s="174">
        <v>37.15142880273568</v>
      </c>
      <c r="D29" s="40">
        <v>107</v>
      </c>
      <c r="E29" s="176">
        <v>26.732438691686383</v>
      </c>
      <c r="F29" s="40">
        <v>204</v>
      </c>
      <c r="G29" s="176">
        <v>46.411796848427308</v>
      </c>
      <c r="H29" s="40">
        <v>1</v>
      </c>
    </row>
    <row r="30" spans="1:8" s="16" customFormat="1" ht="15.75" x14ac:dyDescent="0.25">
      <c r="A30" s="173" t="s">
        <v>221</v>
      </c>
      <c r="B30" s="158">
        <v>606</v>
      </c>
      <c r="C30" s="174">
        <v>74.430196419298511</v>
      </c>
      <c r="D30" s="40">
        <v>186</v>
      </c>
      <c r="E30" s="176">
        <v>47.754181639924269</v>
      </c>
      <c r="F30" s="40">
        <v>417</v>
      </c>
      <c r="G30" s="176">
        <v>98.189037994870574</v>
      </c>
      <c r="H30" s="40">
        <v>3</v>
      </c>
    </row>
    <row r="31" spans="1:8" s="16" customFormat="1" ht="15.75" x14ac:dyDescent="0.25">
      <c r="A31" s="173" t="s">
        <v>222</v>
      </c>
      <c r="B31" s="158">
        <v>730</v>
      </c>
      <c r="C31" s="174">
        <v>90.299233104120489</v>
      </c>
      <c r="D31" s="40">
        <v>180</v>
      </c>
      <c r="E31" s="176">
        <v>45.987786837231411</v>
      </c>
      <c r="F31" s="40">
        <v>548</v>
      </c>
      <c r="G31" s="176">
        <v>131.41014507771592</v>
      </c>
      <c r="H31" s="40">
        <v>2</v>
      </c>
    </row>
    <row r="32" spans="1:8" s="16" customFormat="1" ht="15.75" x14ac:dyDescent="0.25">
      <c r="A32" s="173" t="s">
        <v>223</v>
      </c>
      <c r="B32" s="158">
        <v>1253</v>
      </c>
      <c r="C32" s="174">
        <v>68.589716330893268</v>
      </c>
      <c r="D32" s="40">
        <v>336</v>
      </c>
      <c r="E32" s="176">
        <v>38.070034636767446</v>
      </c>
      <c r="F32" s="40">
        <v>916</v>
      </c>
      <c r="G32" s="176">
        <v>97.011232725757566</v>
      </c>
      <c r="H32" s="40">
        <v>1</v>
      </c>
    </row>
    <row r="33" spans="1:12" s="16" customFormat="1" ht="16.5" thickBot="1" x14ac:dyDescent="0.3">
      <c r="A33" s="173" t="s">
        <v>224</v>
      </c>
      <c r="B33" s="158">
        <v>1624</v>
      </c>
      <c r="C33" s="174">
        <v>21.042869409538685</v>
      </c>
      <c r="D33" s="40">
        <v>184</v>
      </c>
      <c r="E33" s="176">
        <v>4.6196526392714956</v>
      </c>
      <c r="F33" s="40">
        <v>1440</v>
      </c>
      <c r="G33" s="176">
        <v>38.55839566586338</v>
      </c>
      <c r="H33" s="40">
        <v>0</v>
      </c>
    </row>
    <row r="34" spans="1:12" s="16" customFormat="1" ht="15" customHeight="1" x14ac:dyDescent="0.25">
      <c r="A34" s="183" t="s">
        <v>225</v>
      </c>
      <c r="B34" s="184">
        <v>3135</v>
      </c>
      <c r="C34" s="185" t="s">
        <v>114</v>
      </c>
      <c r="D34" s="186">
        <v>754</v>
      </c>
      <c r="E34" s="187" t="s">
        <v>114</v>
      </c>
      <c r="F34" s="186">
        <v>2370</v>
      </c>
      <c r="G34" s="187" t="s">
        <v>114</v>
      </c>
      <c r="H34" s="186">
        <v>11</v>
      </c>
    </row>
    <row r="35" spans="1:12" s="16" customFormat="1" ht="15.75" x14ac:dyDescent="0.25">
      <c r="A35" s="173" t="s">
        <v>226</v>
      </c>
      <c r="B35" s="158">
        <v>1</v>
      </c>
      <c r="C35" s="174" t="s">
        <v>114</v>
      </c>
      <c r="D35" s="40">
        <v>1</v>
      </c>
      <c r="E35" s="176" t="s">
        <v>114</v>
      </c>
      <c r="F35" s="40">
        <v>0</v>
      </c>
      <c r="G35" s="176" t="s">
        <v>114</v>
      </c>
      <c r="H35" s="40">
        <v>0</v>
      </c>
    </row>
    <row r="36" spans="1:12" s="16" customFormat="1" ht="15.75" x14ac:dyDescent="0.25">
      <c r="A36" s="173" t="s">
        <v>227</v>
      </c>
      <c r="B36" s="158">
        <v>95</v>
      </c>
      <c r="C36" s="174" t="s">
        <v>114</v>
      </c>
      <c r="D36" s="40">
        <v>34</v>
      </c>
      <c r="E36" s="176" t="s">
        <v>114</v>
      </c>
      <c r="F36" s="40">
        <v>61</v>
      </c>
      <c r="G36" s="176" t="s">
        <v>114</v>
      </c>
      <c r="H36" s="40">
        <v>0</v>
      </c>
    </row>
    <row r="37" spans="1:12" s="16" customFormat="1" ht="15.75" x14ac:dyDescent="0.25">
      <c r="A37" s="173" t="s">
        <v>228</v>
      </c>
      <c r="B37" s="158">
        <v>416</v>
      </c>
      <c r="C37" s="174" t="s">
        <v>114</v>
      </c>
      <c r="D37" s="40">
        <v>136</v>
      </c>
      <c r="E37" s="176" t="s">
        <v>114</v>
      </c>
      <c r="F37" s="40">
        <v>278</v>
      </c>
      <c r="G37" s="176" t="s">
        <v>114</v>
      </c>
      <c r="H37" s="40">
        <v>2</v>
      </c>
    </row>
    <row r="38" spans="1:12" s="16" customFormat="1" ht="15.75" x14ac:dyDescent="0.25">
      <c r="A38" s="173" t="s">
        <v>229</v>
      </c>
      <c r="B38" s="158">
        <v>614</v>
      </c>
      <c r="C38" s="174" t="s">
        <v>114</v>
      </c>
      <c r="D38" s="40">
        <v>142</v>
      </c>
      <c r="E38" s="176" t="s">
        <v>114</v>
      </c>
      <c r="F38" s="40">
        <v>470</v>
      </c>
      <c r="G38" s="176" t="s">
        <v>114</v>
      </c>
      <c r="H38" s="40">
        <v>2</v>
      </c>
    </row>
    <row r="39" spans="1:12" s="16" customFormat="1" ht="15.75" x14ac:dyDescent="0.25">
      <c r="A39" s="173" t="s">
        <v>230</v>
      </c>
      <c r="B39" s="158">
        <v>568</v>
      </c>
      <c r="C39" s="174" t="s">
        <v>114</v>
      </c>
      <c r="D39" s="40">
        <v>133</v>
      </c>
      <c r="E39" s="176" t="s">
        <v>114</v>
      </c>
      <c r="F39" s="40">
        <v>433</v>
      </c>
      <c r="G39" s="176" t="s">
        <v>114</v>
      </c>
      <c r="H39" s="40">
        <v>2</v>
      </c>
    </row>
    <row r="40" spans="1:12" s="16" customFormat="1" ht="15.75" x14ac:dyDescent="0.25">
      <c r="A40" s="173" t="s">
        <v>231</v>
      </c>
      <c r="B40" s="158">
        <v>829</v>
      </c>
      <c r="C40" s="174" t="s">
        <v>114</v>
      </c>
      <c r="D40" s="40">
        <v>210</v>
      </c>
      <c r="E40" s="176" t="s">
        <v>114</v>
      </c>
      <c r="F40" s="40">
        <v>616</v>
      </c>
      <c r="G40" s="176" t="s">
        <v>114</v>
      </c>
      <c r="H40" s="40">
        <v>3</v>
      </c>
    </row>
    <row r="41" spans="1:12" s="16" customFormat="1" ht="15.75" x14ac:dyDescent="0.25">
      <c r="A41" s="173" t="s">
        <v>232</v>
      </c>
      <c r="B41" s="158">
        <v>611</v>
      </c>
      <c r="C41" s="174" t="s">
        <v>114</v>
      </c>
      <c r="D41" s="40">
        <v>97</v>
      </c>
      <c r="E41" s="176" t="s">
        <v>114</v>
      </c>
      <c r="F41" s="40">
        <v>512</v>
      </c>
      <c r="G41" s="176" t="s">
        <v>114</v>
      </c>
      <c r="H41" s="40">
        <v>2</v>
      </c>
    </row>
    <row r="42" spans="1:12" s="16" customFormat="1" ht="15.75" x14ac:dyDescent="0.25">
      <c r="A42" s="173" t="s">
        <v>233</v>
      </c>
      <c r="B42" s="158">
        <v>1</v>
      </c>
      <c r="C42" s="175" t="s">
        <v>114</v>
      </c>
      <c r="D42" s="40">
        <v>1</v>
      </c>
      <c r="E42" s="177" t="s">
        <v>114</v>
      </c>
      <c r="F42" s="40">
        <v>0</v>
      </c>
      <c r="G42" s="177" t="s">
        <v>114</v>
      </c>
      <c r="H42" s="40">
        <v>0</v>
      </c>
    </row>
    <row r="43" spans="1:12" s="16" customFormat="1" ht="24.95" customHeight="1" x14ac:dyDescent="0.25">
      <c r="A43" s="107" t="s">
        <v>288</v>
      </c>
      <c r="B43" s="13"/>
      <c r="C43" s="110"/>
      <c r="D43" s="111"/>
      <c r="E43" s="112"/>
      <c r="F43" s="110"/>
      <c r="G43" s="111"/>
      <c r="H43" s="13"/>
      <c r="I43" s="110"/>
      <c r="J43" s="111"/>
      <c r="K43" s="110"/>
      <c r="L43" s="22"/>
    </row>
    <row r="44" spans="1:12" s="16" customFormat="1" ht="18" customHeight="1" x14ac:dyDescent="0.25">
      <c r="A44" s="107" t="s">
        <v>234</v>
      </c>
      <c r="B44" s="109"/>
      <c r="C44" s="110"/>
      <c r="D44" s="111"/>
      <c r="E44" s="112"/>
      <c r="F44" s="110"/>
      <c r="G44" s="111"/>
      <c r="H44" s="13"/>
      <c r="I44" s="110"/>
      <c r="J44" s="111"/>
      <c r="K44" s="110"/>
    </row>
    <row r="45" spans="1:12" s="16" customFormat="1" ht="15.95" customHeight="1" x14ac:dyDescent="0.25">
      <c r="A45" s="107" t="s">
        <v>235</v>
      </c>
      <c r="B45" s="109"/>
      <c r="C45" s="110"/>
      <c r="D45" s="111"/>
      <c r="E45" s="112"/>
      <c r="F45" s="110"/>
      <c r="G45" s="111"/>
      <c r="H45" s="13"/>
      <c r="I45" s="110"/>
      <c r="J45" s="111"/>
      <c r="K45" s="110"/>
    </row>
    <row r="46" spans="1:12" s="16" customFormat="1" ht="18" customHeight="1" x14ac:dyDescent="0.25">
      <c r="A46" s="107" t="s">
        <v>236</v>
      </c>
      <c r="B46" s="109"/>
      <c r="C46" s="110"/>
      <c r="D46" s="111"/>
      <c r="E46" s="112"/>
      <c r="F46" s="110"/>
      <c r="G46" s="111"/>
      <c r="H46" s="13"/>
      <c r="I46" s="110"/>
      <c r="J46" s="111"/>
      <c r="K46" s="110"/>
    </row>
    <row r="47" spans="1:12" s="22" customFormat="1" ht="18" customHeight="1" x14ac:dyDescent="0.25">
      <c r="A47" s="107" t="s">
        <v>115</v>
      </c>
      <c r="B47" s="109"/>
      <c r="C47" s="110"/>
      <c r="D47" s="111"/>
      <c r="E47" s="112"/>
      <c r="F47" s="110"/>
      <c r="G47" s="111"/>
      <c r="H47" s="13"/>
      <c r="I47" s="110"/>
      <c r="J47" s="111"/>
      <c r="K47" s="110"/>
    </row>
    <row r="48" spans="1:12" s="22" customFormat="1" ht="20.100000000000001" customHeight="1" x14ac:dyDescent="0.25">
      <c r="A48" s="108" t="s">
        <v>89</v>
      </c>
      <c r="B48" s="13"/>
      <c r="C48" s="110"/>
      <c r="D48" s="111"/>
      <c r="E48" s="112"/>
      <c r="F48" s="110"/>
      <c r="G48" s="111"/>
      <c r="H48" s="13"/>
      <c r="I48" s="110"/>
      <c r="J48" s="111"/>
      <c r="K48" s="110"/>
    </row>
    <row r="49" spans="1:12" s="22" customFormat="1" ht="14.1" customHeight="1" x14ac:dyDescent="0.25">
      <c r="A49" s="108" t="s">
        <v>116</v>
      </c>
      <c r="B49" s="13"/>
      <c r="C49" s="110"/>
      <c r="D49" s="111"/>
      <c r="E49" s="112"/>
      <c r="F49" s="110"/>
      <c r="G49" s="111"/>
      <c r="H49" s="13"/>
      <c r="I49" s="110"/>
      <c r="J49" s="111"/>
      <c r="K49" s="110"/>
    </row>
    <row r="50" spans="1:12" s="22" customFormat="1" ht="20.100000000000001" customHeight="1" x14ac:dyDescent="0.25">
      <c r="A50" s="108" t="s">
        <v>117</v>
      </c>
      <c r="B50" s="13"/>
      <c r="C50" s="110"/>
      <c r="D50" s="111"/>
      <c r="E50" s="112"/>
      <c r="F50" s="110"/>
      <c r="G50" s="111"/>
      <c r="H50" s="13"/>
      <c r="I50" s="110"/>
      <c r="J50" s="111"/>
      <c r="K50" s="110"/>
    </row>
    <row r="51" spans="1:12" s="22" customFormat="1" ht="14.1" customHeight="1" x14ac:dyDescent="0.25">
      <c r="A51" s="108" t="s">
        <v>6</v>
      </c>
      <c r="B51" s="13"/>
      <c r="C51" s="110"/>
      <c r="D51" s="111"/>
      <c r="E51" s="112"/>
      <c r="F51" s="110"/>
      <c r="G51" s="111"/>
      <c r="H51" s="13"/>
      <c r="I51" s="110"/>
      <c r="J51" s="111"/>
      <c r="K51" s="110"/>
    </row>
    <row r="52" spans="1:12" ht="15.75" x14ac:dyDescent="0.25">
      <c r="A52" s="108" t="s">
        <v>7</v>
      </c>
      <c r="B52" s="13"/>
      <c r="C52" s="110"/>
      <c r="D52" s="111"/>
      <c r="E52" s="112"/>
      <c r="F52" s="110"/>
      <c r="G52" s="111"/>
      <c r="H52" s="13"/>
      <c r="I52" s="110"/>
      <c r="J52" s="111"/>
      <c r="K52" s="110"/>
      <c r="L52" s="27"/>
    </row>
    <row r="53" spans="1:12" ht="15.75" x14ac:dyDescent="0.25">
      <c r="A53" s="65" t="s">
        <v>10</v>
      </c>
    </row>
  </sheetData>
  <sheetProtection algorithmName="SHA-512" hashValue="jx79UqHWhChN3U3YxtkISv2SLQ/EKqxZbtfMD63ylqTNWRBXnx18fvc0SldmIL126Tb4quiUyilh2c5ApkQZkw==" saltValue="NfWhZu34za4MKe7mIobe7w==" spinCount="100000" sheet="1" objects="1" scenarios="1"/>
  <hyperlinks>
    <hyperlink ref="A52" location="'Table of Contents'!A1" display="Click here to return to the Table of Contents" xr:uid="{CBB84731-A634-4BB3-8E28-E5B3C9BC3661}"/>
    <hyperlink ref="A53" location="'Table of Contents'!A1" display="Click here to return to the Table of Contents" xr:uid="{426B7724-FF59-40A3-B2D4-F7F563A5DBD6}"/>
  </hyperlinks>
  <printOptions horizontalCentered="1"/>
  <pageMargins left="0.4" right="0.4" top="0.3" bottom="0.1" header="0.3" footer="0"/>
  <pageSetup scale="76" orientation="portrait" r:id="rId1"/>
  <headerFooter alignWithMargins="0"/>
  <tableParts count="1">
    <tablePart r:id="rId2"/>
  </tablePart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FC2A54-2DDD-486D-A4EA-B63EA10356D2}">
  <sheetPr codeName="Sheet52">
    <pageSetUpPr fitToPage="1"/>
  </sheetPr>
  <dimension ref="A1:Q73"/>
  <sheetViews>
    <sheetView zoomScaleNormal="100" workbookViewId="0"/>
  </sheetViews>
  <sheetFormatPr defaultColWidth="9.140625" defaultRowHeight="12.75" x14ac:dyDescent="0.2"/>
  <cols>
    <col min="1" max="1" width="23.7109375" style="25" customWidth="1"/>
    <col min="2" max="6" width="10.7109375" style="25" customWidth="1"/>
    <col min="7" max="7" width="9.85546875" style="55" customWidth="1"/>
    <col min="8" max="12" width="10.7109375" style="25" customWidth="1"/>
    <col min="13" max="16384" width="9.140625" style="25"/>
  </cols>
  <sheetData>
    <row r="1" spans="1:17" s="51" customFormat="1" ht="21" customHeight="1" x14ac:dyDescent="0.25">
      <c r="A1" s="207" t="s">
        <v>291</v>
      </c>
      <c r="B1" s="29"/>
      <c r="C1" s="29"/>
      <c r="D1" s="29"/>
      <c r="E1" s="29"/>
      <c r="F1" s="29"/>
      <c r="G1" s="50"/>
      <c r="H1" s="29"/>
      <c r="I1" s="29"/>
      <c r="J1" s="29"/>
      <c r="K1" s="29"/>
      <c r="L1" s="29"/>
      <c r="Q1" s="82" t="s">
        <v>11</v>
      </c>
    </row>
    <row r="2" spans="1:17" ht="35.1" customHeight="1" x14ac:dyDescent="0.2">
      <c r="A2" s="207" t="s">
        <v>186</v>
      </c>
      <c r="B2" s="29"/>
      <c r="C2" s="29"/>
      <c r="D2" s="29"/>
      <c r="E2" s="29"/>
      <c r="F2" s="29"/>
      <c r="G2" s="50"/>
      <c r="H2" s="29"/>
      <c r="I2" s="29"/>
      <c r="J2" s="29"/>
      <c r="K2" s="29"/>
      <c r="L2" s="29"/>
    </row>
    <row r="3" spans="1:17" s="10" customFormat="1" ht="38.1" customHeight="1" thickBot="1" x14ac:dyDescent="0.35">
      <c r="A3" s="166" t="s">
        <v>90</v>
      </c>
      <c r="B3" s="7" t="s">
        <v>13</v>
      </c>
      <c r="C3" s="8" t="s">
        <v>14</v>
      </c>
      <c r="D3" s="8" t="s">
        <v>15</v>
      </c>
      <c r="E3" s="8" t="s">
        <v>16</v>
      </c>
      <c r="F3" s="168" t="s">
        <v>17</v>
      </c>
      <c r="G3" s="8" t="s">
        <v>18</v>
      </c>
      <c r="H3" s="8" t="s">
        <v>19</v>
      </c>
      <c r="I3" s="8" t="s">
        <v>20</v>
      </c>
      <c r="J3" s="8" t="s">
        <v>21</v>
      </c>
      <c r="K3" s="8" t="s">
        <v>22</v>
      </c>
    </row>
    <row r="4" spans="1:17" s="16" customFormat="1" ht="18" customHeight="1" x14ac:dyDescent="0.25">
      <c r="A4" s="144" t="s">
        <v>24</v>
      </c>
      <c r="B4" s="12">
        <v>1859</v>
      </c>
      <c r="C4" s="12">
        <v>2557</v>
      </c>
      <c r="D4" s="12">
        <v>3009</v>
      </c>
      <c r="E4" s="12">
        <v>2931</v>
      </c>
      <c r="F4" s="192">
        <v>3798</v>
      </c>
      <c r="G4" s="14">
        <v>9.4336914525508551</v>
      </c>
      <c r="H4" s="14">
        <v>12.931396632532472</v>
      </c>
      <c r="I4" s="14">
        <v>15.197923464809246</v>
      </c>
      <c r="J4" s="14">
        <v>14.795328776367315</v>
      </c>
      <c r="K4" s="14">
        <v>19.257529542936688</v>
      </c>
    </row>
    <row r="5" spans="1:17" s="16" customFormat="1" ht="15" customHeight="1" x14ac:dyDescent="0.25">
      <c r="A5" s="145" t="s">
        <v>26</v>
      </c>
      <c r="B5" s="18">
        <v>48</v>
      </c>
      <c r="C5" s="18">
        <v>37</v>
      </c>
      <c r="D5" s="18">
        <v>88</v>
      </c>
      <c r="E5" s="18">
        <v>78</v>
      </c>
      <c r="F5" s="193">
        <v>83</v>
      </c>
      <c r="G5" s="19">
        <v>5.7011977679194503</v>
      </c>
      <c r="H5" s="19">
        <v>4.3693929613409486</v>
      </c>
      <c r="I5" s="19">
        <v>10.335791261389303</v>
      </c>
      <c r="J5" s="19">
        <v>9.143963734398687</v>
      </c>
      <c r="K5" s="19">
        <v>9.7883605817616246</v>
      </c>
    </row>
    <row r="6" spans="1:17" s="16" customFormat="1" ht="16.5" customHeight="1" x14ac:dyDescent="0.25">
      <c r="A6" s="146" t="s">
        <v>27</v>
      </c>
      <c r="B6" s="18">
        <v>4</v>
      </c>
      <c r="C6" s="18">
        <v>1</v>
      </c>
      <c r="D6" s="18">
        <v>6</v>
      </c>
      <c r="E6" s="18">
        <v>4</v>
      </c>
      <c r="F6" s="193">
        <v>7</v>
      </c>
      <c r="G6" s="19">
        <v>6.3956424254417756</v>
      </c>
      <c r="H6" s="19">
        <v>1.5893783213151995</v>
      </c>
      <c r="I6" s="19">
        <v>9.4870868074369898</v>
      </c>
      <c r="J6" s="19">
        <v>6.3241663355974946</v>
      </c>
      <c r="K6" s="19">
        <v>11.228723957952134</v>
      </c>
    </row>
    <row r="7" spans="1:17" s="16" customFormat="1" ht="15" customHeight="1" x14ac:dyDescent="0.25">
      <c r="A7" s="145" t="s">
        <v>28</v>
      </c>
      <c r="B7" s="18">
        <v>0</v>
      </c>
      <c r="C7" s="18">
        <v>0</v>
      </c>
      <c r="D7" s="18">
        <v>0</v>
      </c>
      <c r="E7" s="18">
        <v>0</v>
      </c>
      <c r="F7" s="193">
        <v>0</v>
      </c>
      <c r="G7" s="19">
        <v>0</v>
      </c>
      <c r="H7" s="19">
        <v>0</v>
      </c>
      <c r="I7" s="19">
        <v>0</v>
      </c>
      <c r="J7" s="19">
        <v>0</v>
      </c>
      <c r="K7" s="19">
        <v>0</v>
      </c>
    </row>
    <row r="8" spans="1:17" s="16" customFormat="1" ht="15" customHeight="1" x14ac:dyDescent="0.25">
      <c r="A8" s="145" t="s">
        <v>29</v>
      </c>
      <c r="B8" s="18" t="s">
        <v>97</v>
      </c>
      <c r="C8" s="18" t="s">
        <v>97</v>
      </c>
      <c r="D8" s="18" t="s">
        <v>97</v>
      </c>
      <c r="E8" s="18" t="s">
        <v>97</v>
      </c>
      <c r="F8" s="193" t="s">
        <v>97</v>
      </c>
      <c r="G8" s="19" t="s">
        <v>97</v>
      </c>
      <c r="H8" s="19" t="s">
        <v>97</v>
      </c>
      <c r="I8" s="19" t="s">
        <v>97</v>
      </c>
      <c r="J8" s="19" t="s">
        <v>97</v>
      </c>
      <c r="K8" s="19" t="s">
        <v>97</v>
      </c>
    </row>
    <row r="9" spans="1:17" s="16" customFormat="1" ht="15" customHeight="1" x14ac:dyDescent="0.25">
      <c r="A9" s="145" t="s">
        <v>30</v>
      </c>
      <c r="B9" s="18">
        <v>18</v>
      </c>
      <c r="C9" s="18">
        <v>38</v>
      </c>
      <c r="D9" s="18">
        <v>31</v>
      </c>
      <c r="E9" s="18">
        <v>55</v>
      </c>
      <c r="F9" s="193">
        <v>48</v>
      </c>
      <c r="G9" s="19">
        <v>15.42553228144622</v>
      </c>
      <c r="H9" s="19">
        <v>32.369824507369536</v>
      </c>
      <c r="I9" s="19">
        <v>27.345700830067479</v>
      </c>
      <c r="J9" s="19">
        <v>52.113227355215045</v>
      </c>
      <c r="K9" s="19">
        <v>47.783907285262281</v>
      </c>
    </row>
    <row r="10" spans="1:17" s="16" customFormat="1" ht="15" customHeight="1" x14ac:dyDescent="0.25">
      <c r="A10" s="145" t="s">
        <v>31</v>
      </c>
      <c r="B10" s="18" t="s">
        <v>97</v>
      </c>
      <c r="C10" s="18" t="s">
        <v>97</v>
      </c>
      <c r="D10" s="18" t="s">
        <v>97</v>
      </c>
      <c r="E10" s="18">
        <v>0</v>
      </c>
      <c r="F10" s="193" t="s">
        <v>97</v>
      </c>
      <c r="G10" s="19" t="s">
        <v>97</v>
      </c>
      <c r="H10" s="19" t="s">
        <v>97</v>
      </c>
      <c r="I10" s="19" t="s">
        <v>97</v>
      </c>
      <c r="J10" s="19">
        <v>0</v>
      </c>
      <c r="K10" s="19" t="s">
        <v>97</v>
      </c>
    </row>
    <row r="11" spans="1:17" s="16" customFormat="1" ht="15" customHeight="1" x14ac:dyDescent="0.25">
      <c r="A11" s="145" t="s">
        <v>32</v>
      </c>
      <c r="B11" s="18" t="s">
        <v>97</v>
      </c>
      <c r="C11" s="18" t="s">
        <v>97</v>
      </c>
      <c r="D11" s="18" t="s">
        <v>97</v>
      </c>
      <c r="E11" s="18" t="s">
        <v>97</v>
      </c>
      <c r="F11" s="193" t="s">
        <v>97</v>
      </c>
      <c r="G11" s="19" t="s">
        <v>97</v>
      </c>
      <c r="H11" s="19" t="s">
        <v>97</v>
      </c>
      <c r="I11" s="19" t="s">
        <v>97</v>
      </c>
      <c r="J11" s="19" t="s">
        <v>97</v>
      </c>
      <c r="K11" s="19" t="s">
        <v>97</v>
      </c>
    </row>
    <row r="12" spans="1:17" s="16" customFormat="1" ht="15" customHeight="1" x14ac:dyDescent="0.25">
      <c r="A12" s="147" t="s">
        <v>33</v>
      </c>
      <c r="B12" s="18">
        <v>12</v>
      </c>
      <c r="C12" s="18">
        <v>41</v>
      </c>
      <c r="D12" s="18">
        <v>62</v>
      </c>
      <c r="E12" s="18">
        <v>66</v>
      </c>
      <c r="F12" s="193">
        <v>62</v>
      </c>
      <c r="G12" s="19">
        <v>2.0498371889911797</v>
      </c>
      <c r="H12" s="19">
        <v>6.9548960802829871</v>
      </c>
      <c r="I12" s="19">
        <v>10.481847102121675</v>
      </c>
      <c r="J12" s="19">
        <v>11.1175925068849</v>
      </c>
      <c r="K12" s="19">
        <v>10.47304367608805</v>
      </c>
    </row>
    <row r="13" spans="1:17" s="16" customFormat="1" ht="15" customHeight="1" x14ac:dyDescent="0.25">
      <c r="A13" s="145" t="s">
        <v>34</v>
      </c>
      <c r="B13" s="18" t="s">
        <v>97</v>
      </c>
      <c r="C13" s="18" t="s">
        <v>97</v>
      </c>
      <c r="D13" s="18">
        <v>0</v>
      </c>
      <c r="E13" s="18" t="s">
        <v>97</v>
      </c>
      <c r="F13" s="193" t="s">
        <v>97</v>
      </c>
      <c r="G13" s="19" t="s">
        <v>97</v>
      </c>
      <c r="H13" s="19" t="s">
        <v>97</v>
      </c>
      <c r="I13" s="19">
        <v>0</v>
      </c>
      <c r="J13" s="19" t="s">
        <v>97</v>
      </c>
      <c r="K13" s="19" t="s">
        <v>97</v>
      </c>
    </row>
    <row r="14" spans="1:17" s="16" customFormat="1" ht="15" customHeight="1" x14ac:dyDescent="0.25">
      <c r="A14" s="145" t="s">
        <v>35</v>
      </c>
      <c r="B14" s="18">
        <v>1</v>
      </c>
      <c r="C14" s="18">
        <v>1</v>
      </c>
      <c r="D14" s="18">
        <v>8</v>
      </c>
      <c r="E14" s="18">
        <v>12</v>
      </c>
      <c r="F14" s="193">
        <v>14</v>
      </c>
      <c r="G14" s="19">
        <v>1.093144684438518</v>
      </c>
      <c r="H14" s="19">
        <v>1.080837038095529</v>
      </c>
      <c r="I14" s="19">
        <v>8.6091401494408064</v>
      </c>
      <c r="J14" s="19">
        <v>12.682455526349321</v>
      </c>
      <c r="K14" s="19">
        <v>14.749226182190368</v>
      </c>
    </row>
    <row r="15" spans="1:17" s="16" customFormat="1" ht="15" customHeight="1" x14ac:dyDescent="0.25">
      <c r="A15" s="145" t="s">
        <v>36</v>
      </c>
      <c r="B15" s="18">
        <v>211</v>
      </c>
      <c r="C15" s="18">
        <v>124</v>
      </c>
      <c r="D15" s="18">
        <v>123</v>
      </c>
      <c r="E15" s="18">
        <v>104</v>
      </c>
      <c r="F15" s="193">
        <v>139</v>
      </c>
      <c r="G15" s="19">
        <v>42.930028497914229</v>
      </c>
      <c r="H15" s="19">
        <v>25.020969740710392</v>
      </c>
      <c r="I15" s="19">
        <v>24.636478444396488</v>
      </c>
      <c r="J15" s="19">
        <v>20.683470287889097</v>
      </c>
      <c r="K15" s="19">
        <v>27.52496353302471</v>
      </c>
    </row>
    <row r="16" spans="1:17" s="16" customFormat="1" ht="15" customHeight="1" x14ac:dyDescent="0.25">
      <c r="A16" s="145" t="s">
        <v>37</v>
      </c>
      <c r="B16" s="18" t="s">
        <v>97</v>
      </c>
      <c r="C16" s="18" t="s">
        <v>97</v>
      </c>
      <c r="D16" s="18" t="s">
        <v>97</v>
      </c>
      <c r="E16" s="18" t="s">
        <v>97</v>
      </c>
      <c r="F16" s="193" t="s">
        <v>97</v>
      </c>
      <c r="G16" s="19" t="s">
        <v>97</v>
      </c>
      <c r="H16" s="19" t="s">
        <v>97</v>
      </c>
      <c r="I16" s="19" t="s">
        <v>97</v>
      </c>
      <c r="J16" s="19" t="s">
        <v>97</v>
      </c>
      <c r="K16" s="19" t="s">
        <v>97</v>
      </c>
    </row>
    <row r="17" spans="1:11" s="16" customFormat="1" ht="15" customHeight="1" x14ac:dyDescent="0.25">
      <c r="A17" s="147" t="s">
        <v>38</v>
      </c>
      <c r="B17" s="18">
        <v>4</v>
      </c>
      <c r="C17" s="18">
        <v>5</v>
      </c>
      <c r="D17" s="18">
        <v>8</v>
      </c>
      <c r="E17" s="18">
        <v>3</v>
      </c>
      <c r="F17" s="193">
        <v>14</v>
      </c>
      <c r="G17" s="19">
        <v>5.8554797052343206</v>
      </c>
      <c r="H17" s="19">
        <v>7.3171134348646918</v>
      </c>
      <c r="I17" s="19">
        <v>11.769994344958391</v>
      </c>
      <c r="J17" s="19">
        <v>4.4172555327150675</v>
      </c>
      <c r="K17" s="19">
        <v>20.771695232415219</v>
      </c>
    </row>
    <row r="18" spans="1:11" s="16" customFormat="1" ht="15" customHeight="1" x14ac:dyDescent="0.25">
      <c r="A18" s="145" t="s">
        <v>39</v>
      </c>
      <c r="B18" s="18">
        <v>8</v>
      </c>
      <c r="C18" s="18">
        <v>9</v>
      </c>
      <c r="D18" s="18">
        <v>8</v>
      </c>
      <c r="E18" s="18">
        <v>8</v>
      </c>
      <c r="F18" s="193">
        <v>10</v>
      </c>
      <c r="G18" s="19">
        <v>9.0181694863355197</v>
      </c>
      <c r="H18" s="19">
        <v>10.121902345835586</v>
      </c>
      <c r="I18" s="19">
        <v>8.9899401678316178</v>
      </c>
      <c r="J18" s="19">
        <v>9.1021631308464848</v>
      </c>
      <c r="K18" s="19">
        <v>11.465752010385657</v>
      </c>
    </row>
    <row r="19" spans="1:11" s="16" customFormat="1" ht="15" customHeight="1" x14ac:dyDescent="0.25">
      <c r="A19" s="145" t="s">
        <v>40</v>
      </c>
      <c r="B19" s="18">
        <v>0</v>
      </c>
      <c r="C19" s="18">
        <v>0</v>
      </c>
      <c r="D19" s="18" t="s">
        <v>97</v>
      </c>
      <c r="E19" s="18">
        <v>0</v>
      </c>
      <c r="F19" s="193" t="s">
        <v>97</v>
      </c>
      <c r="G19" s="19">
        <v>0</v>
      </c>
      <c r="H19" s="19">
        <v>0</v>
      </c>
      <c r="I19" s="19" t="s">
        <v>97</v>
      </c>
      <c r="J19" s="19">
        <v>0</v>
      </c>
      <c r="K19" s="19" t="s">
        <v>97</v>
      </c>
    </row>
    <row r="20" spans="1:11" s="16" customFormat="1" ht="15" customHeight="1" x14ac:dyDescent="0.25">
      <c r="A20" s="145" t="s">
        <v>41</v>
      </c>
      <c r="B20" s="18">
        <v>149</v>
      </c>
      <c r="C20" s="18">
        <v>177</v>
      </c>
      <c r="D20" s="18">
        <v>192</v>
      </c>
      <c r="E20" s="18">
        <v>134</v>
      </c>
      <c r="F20" s="193">
        <v>192</v>
      </c>
      <c r="G20" s="19">
        <v>34.533564147588173</v>
      </c>
      <c r="H20" s="19">
        <v>40.594951377600367</v>
      </c>
      <c r="I20" s="19">
        <v>43.665979953551748</v>
      </c>
      <c r="J20" s="19">
        <v>30.327406134362558</v>
      </c>
      <c r="K20" s="19">
        <v>43.390070310178665</v>
      </c>
    </row>
    <row r="21" spans="1:11" s="16" customFormat="1" ht="15" customHeight="1" x14ac:dyDescent="0.25">
      <c r="A21" s="145" t="s">
        <v>42</v>
      </c>
      <c r="B21" s="18">
        <v>28</v>
      </c>
      <c r="C21" s="18">
        <v>33</v>
      </c>
      <c r="D21" s="18">
        <v>14</v>
      </c>
      <c r="E21" s="18">
        <v>24</v>
      </c>
      <c r="F21" s="193">
        <v>15</v>
      </c>
      <c r="G21" s="19">
        <v>41.486083906594772</v>
      </c>
      <c r="H21" s="19">
        <v>48.52481546249507</v>
      </c>
      <c r="I21" s="19">
        <v>20.505641657083054</v>
      </c>
      <c r="J21" s="19">
        <v>34.771248190332109</v>
      </c>
      <c r="K21" s="19">
        <v>21.667012206074158</v>
      </c>
    </row>
    <row r="22" spans="1:11" s="16" customFormat="1" ht="15" customHeight="1" x14ac:dyDescent="0.25">
      <c r="A22" s="145" t="s">
        <v>43</v>
      </c>
      <c r="B22" s="18">
        <v>1</v>
      </c>
      <c r="C22" s="18">
        <v>5</v>
      </c>
      <c r="D22" s="18">
        <v>5</v>
      </c>
      <c r="E22" s="18">
        <v>21</v>
      </c>
      <c r="F22" s="193">
        <v>48</v>
      </c>
      <c r="G22" s="19">
        <v>2.9529671081501196</v>
      </c>
      <c r="H22" s="19">
        <v>14.671569735819036</v>
      </c>
      <c r="I22" s="19">
        <v>14.708814232138499</v>
      </c>
      <c r="J22" s="19">
        <v>61.730090250261142</v>
      </c>
      <c r="K22" s="19">
        <v>141.0855788799212</v>
      </c>
    </row>
    <row r="23" spans="1:11" s="16" customFormat="1" ht="15" customHeight="1" x14ac:dyDescent="0.25">
      <c r="A23" s="145" t="s">
        <v>44</v>
      </c>
      <c r="B23" s="18" t="s">
        <v>97</v>
      </c>
      <c r="C23" s="18">
        <v>0</v>
      </c>
      <c r="D23" s="18" t="s">
        <v>97</v>
      </c>
      <c r="E23" s="18" t="s">
        <v>97</v>
      </c>
      <c r="F23" s="193" t="s">
        <v>97</v>
      </c>
      <c r="G23" s="19" t="s">
        <v>97</v>
      </c>
      <c r="H23" s="19">
        <v>0</v>
      </c>
      <c r="I23" s="19" t="s">
        <v>97</v>
      </c>
      <c r="J23" s="19" t="s">
        <v>97</v>
      </c>
      <c r="K23" s="19" t="s">
        <v>97</v>
      </c>
    </row>
    <row r="24" spans="1:11" s="16" customFormat="1" ht="15" customHeight="1" x14ac:dyDescent="0.25">
      <c r="A24" s="145" t="s">
        <v>45</v>
      </c>
      <c r="B24" s="18">
        <v>401</v>
      </c>
      <c r="C24" s="18">
        <v>637</v>
      </c>
      <c r="D24" s="18">
        <v>747</v>
      </c>
      <c r="E24" s="18">
        <v>780</v>
      </c>
      <c r="F24" s="193">
        <v>1167</v>
      </c>
      <c r="G24" s="19">
        <v>7.8523696148379987</v>
      </c>
      <c r="H24" s="19">
        <v>12.494221762271032</v>
      </c>
      <c r="I24" s="19">
        <v>14.706006229131379</v>
      </c>
      <c r="J24" s="19">
        <v>15.429024544327573</v>
      </c>
      <c r="K24" s="19">
        <v>23.239595237575294</v>
      </c>
    </row>
    <row r="25" spans="1:11" s="16" customFormat="1" ht="16.5" customHeight="1" x14ac:dyDescent="0.25">
      <c r="A25" s="146" t="s">
        <v>46</v>
      </c>
      <c r="B25" s="18">
        <v>29</v>
      </c>
      <c r="C25" s="18">
        <v>45</v>
      </c>
      <c r="D25" s="18">
        <v>47</v>
      </c>
      <c r="E25" s="18">
        <v>41</v>
      </c>
      <c r="F25" s="193">
        <v>88</v>
      </c>
      <c r="G25" s="19">
        <v>12.062495315286993</v>
      </c>
      <c r="H25" s="19">
        <v>18.775389935198906</v>
      </c>
      <c r="I25" s="19">
        <v>19.68228458620273</v>
      </c>
      <c r="J25" s="19">
        <v>17.240839947420934</v>
      </c>
      <c r="K25" s="19">
        <v>37.481338681413419</v>
      </c>
    </row>
    <row r="26" spans="1:11" s="16" customFormat="1" ht="16.5" customHeight="1" x14ac:dyDescent="0.25">
      <c r="A26" s="146" t="s">
        <v>47</v>
      </c>
      <c r="B26" s="18">
        <v>2</v>
      </c>
      <c r="C26" s="18">
        <v>6</v>
      </c>
      <c r="D26" s="18">
        <v>1</v>
      </c>
      <c r="E26" s="18">
        <v>2</v>
      </c>
      <c r="F26" s="193">
        <v>7</v>
      </c>
      <c r="G26" s="19">
        <v>2.7291855600410897</v>
      </c>
      <c r="H26" s="19">
        <v>8.1710708272444581</v>
      </c>
      <c r="I26" s="19">
        <v>1.3570496991194319</v>
      </c>
      <c r="J26" s="19">
        <v>2.7235636953074689</v>
      </c>
      <c r="K26" s="19">
        <v>9.8117667462244231</v>
      </c>
    </row>
    <row r="27" spans="1:11" s="16" customFormat="1" ht="15" customHeight="1" x14ac:dyDescent="0.25">
      <c r="A27" s="145" t="s">
        <v>48</v>
      </c>
      <c r="B27" s="18">
        <v>23</v>
      </c>
      <c r="C27" s="18">
        <v>25</v>
      </c>
      <c r="D27" s="18">
        <v>15</v>
      </c>
      <c r="E27" s="18">
        <v>9</v>
      </c>
      <c r="F27" s="193">
        <v>10</v>
      </c>
      <c r="G27" s="19">
        <v>28.946249649918464</v>
      </c>
      <c r="H27" s="19">
        <v>31.245735041029743</v>
      </c>
      <c r="I27" s="19">
        <v>18.786728179581768</v>
      </c>
      <c r="J27" s="19">
        <v>11.194525579916448</v>
      </c>
      <c r="K27" s="19">
        <v>12.435947904374647</v>
      </c>
    </row>
    <row r="28" spans="1:11" s="16" customFormat="1" ht="15" customHeight="1" x14ac:dyDescent="0.25">
      <c r="A28" s="145" t="s">
        <v>49</v>
      </c>
      <c r="B28" s="18">
        <v>3</v>
      </c>
      <c r="C28" s="18">
        <v>2</v>
      </c>
      <c r="D28" s="18">
        <v>4</v>
      </c>
      <c r="E28" s="18">
        <v>7</v>
      </c>
      <c r="F28" s="193">
        <v>8</v>
      </c>
      <c r="G28" s="19">
        <v>2.2435890068718662</v>
      </c>
      <c r="H28" s="19">
        <v>1.4962983361479287</v>
      </c>
      <c r="I28" s="19">
        <v>3.00533339866853</v>
      </c>
      <c r="J28" s="19">
        <v>5.2891250281948015</v>
      </c>
      <c r="K28" s="19">
        <v>6.0933411467575063</v>
      </c>
    </row>
    <row r="29" spans="1:11" s="16" customFormat="1" ht="15" customHeight="1" x14ac:dyDescent="0.25">
      <c r="A29" s="145" t="s">
        <v>50</v>
      </c>
      <c r="B29" s="18" t="s">
        <v>97</v>
      </c>
      <c r="C29" s="18" t="s">
        <v>97</v>
      </c>
      <c r="D29" s="18" t="s">
        <v>97</v>
      </c>
      <c r="E29" s="18" t="s">
        <v>97</v>
      </c>
      <c r="F29" s="193" t="s">
        <v>97</v>
      </c>
      <c r="G29" s="19" t="s">
        <v>97</v>
      </c>
      <c r="H29" s="19" t="s">
        <v>97</v>
      </c>
      <c r="I29" s="19" t="s">
        <v>97</v>
      </c>
      <c r="J29" s="19" t="s">
        <v>97</v>
      </c>
      <c r="K29" s="19" t="s">
        <v>97</v>
      </c>
    </row>
    <row r="30" spans="1:11" s="16" customFormat="1" ht="15" customHeight="1" x14ac:dyDescent="0.25">
      <c r="A30" s="145" t="s">
        <v>51</v>
      </c>
      <c r="B30" s="18">
        <v>1</v>
      </c>
      <c r="C30" s="18">
        <v>6</v>
      </c>
      <c r="D30" s="18">
        <v>0</v>
      </c>
      <c r="E30" s="18">
        <v>4</v>
      </c>
      <c r="F30" s="193">
        <v>10</v>
      </c>
      <c r="G30" s="19">
        <v>2.1887900409125285</v>
      </c>
      <c r="H30" s="19">
        <v>13.130962816206504</v>
      </c>
      <c r="I30" s="19">
        <v>0</v>
      </c>
      <c r="J30" s="19">
        <v>8.766801140233623</v>
      </c>
      <c r="K30" s="19">
        <v>22.072221982172024</v>
      </c>
    </row>
    <row r="31" spans="1:11" s="16" customFormat="1" ht="15" customHeight="1" x14ac:dyDescent="0.25">
      <c r="A31" s="145" t="s">
        <v>52</v>
      </c>
      <c r="B31" s="18">
        <v>23</v>
      </c>
      <c r="C31" s="18">
        <v>37</v>
      </c>
      <c r="D31" s="18">
        <v>36</v>
      </c>
      <c r="E31" s="18">
        <v>31</v>
      </c>
      <c r="F31" s="193">
        <v>35</v>
      </c>
      <c r="G31" s="19">
        <v>17.07671880581557</v>
      </c>
      <c r="H31" s="19">
        <v>27.244246981265729</v>
      </c>
      <c r="I31" s="19">
        <v>26.183888634929723</v>
      </c>
      <c r="J31" s="19">
        <v>22.329747218800502</v>
      </c>
      <c r="K31" s="19">
        <v>25.028040863621392</v>
      </c>
    </row>
    <row r="32" spans="1:11" s="16" customFormat="1" ht="15" customHeight="1" x14ac:dyDescent="0.25">
      <c r="A32" s="145" t="s">
        <v>53</v>
      </c>
      <c r="B32" s="18">
        <v>0</v>
      </c>
      <c r="C32" s="18">
        <v>0</v>
      </c>
      <c r="D32" s="18">
        <v>0</v>
      </c>
      <c r="E32" s="18">
        <v>0</v>
      </c>
      <c r="F32" s="193" t="s">
        <v>97</v>
      </c>
      <c r="G32" s="19">
        <v>0</v>
      </c>
      <c r="H32" s="19">
        <v>0</v>
      </c>
      <c r="I32" s="19">
        <v>0</v>
      </c>
      <c r="J32" s="19">
        <v>0</v>
      </c>
      <c r="K32" s="19" t="s">
        <v>97</v>
      </c>
    </row>
    <row r="33" spans="1:11" s="16" customFormat="1" ht="15" customHeight="1" x14ac:dyDescent="0.25">
      <c r="A33" s="145" t="s">
        <v>54</v>
      </c>
      <c r="B33" s="18">
        <v>0</v>
      </c>
      <c r="C33" s="18" t="s">
        <v>97</v>
      </c>
      <c r="D33" s="18" t="s">
        <v>97</v>
      </c>
      <c r="E33" s="18">
        <v>0</v>
      </c>
      <c r="F33" s="193">
        <v>0</v>
      </c>
      <c r="G33" s="19">
        <v>0</v>
      </c>
      <c r="H33" s="19" t="s">
        <v>97</v>
      </c>
      <c r="I33" s="19" t="s">
        <v>97</v>
      </c>
      <c r="J33" s="19">
        <v>0</v>
      </c>
      <c r="K33" s="19">
        <v>0</v>
      </c>
    </row>
    <row r="34" spans="1:11" s="16" customFormat="1" ht="15" customHeight="1" x14ac:dyDescent="0.25">
      <c r="A34" s="145" t="s">
        <v>55</v>
      </c>
      <c r="B34" s="18">
        <v>6</v>
      </c>
      <c r="C34" s="18">
        <v>15</v>
      </c>
      <c r="D34" s="18">
        <v>14</v>
      </c>
      <c r="E34" s="18">
        <v>10</v>
      </c>
      <c r="F34" s="193">
        <v>18</v>
      </c>
      <c r="G34" s="19">
        <v>2.8224395070557433</v>
      </c>
      <c r="H34" s="19">
        <v>7.0261935036719869</v>
      </c>
      <c r="I34" s="19">
        <v>6.5378538230750927</v>
      </c>
      <c r="J34" s="19">
        <v>4.6885551039238518</v>
      </c>
      <c r="K34" s="19">
        <v>8.4277892016623159</v>
      </c>
    </row>
    <row r="35" spans="1:11" s="16" customFormat="1" ht="15" customHeight="1" x14ac:dyDescent="0.25">
      <c r="A35" s="145" t="s">
        <v>56</v>
      </c>
      <c r="B35" s="18">
        <v>1</v>
      </c>
      <c r="C35" s="18">
        <v>4</v>
      </c>
      <c r="D35" s="18">
        <v>6</v>
      </c>
      <c r="E35" s="18">
        <v>4</v>
      </c>
      <c r="F35" s="193">
        <v>12</v>
      </c>
      <c r="G35" s="19">
        <v>1.4244155538600258</v>
      </c>
      <c r="H35" s="19">
        <v>5.7204423911567419</v>
      </c>
      <c r="I35" s="19">
        <v>8.6144513914411309</v>
      </c>
      <c r="J35" s="19">
        <v>5.7659580601242686</v>
      </c>
      <c r="K35" s="19">
        <v>17.400783484107137</v>
      </c>
    </row>
    <row r="36" spans="1:11" s="16" customFormat="1" ht="15" customHeight="1" x14ac:dyDescent="0.25">
      <c r="A36" s="145" t="s">
        <v>57</v>
      </c>
      <c r="B36" s="18">
        <v>2</v>
      </c>
      <c r="C36" s="18">
        <v>5</v>
      </c>
      <c r="D36" s="18">
        <v>4</v>
      </c>
      <c r="E36" s="18">
        <v>2</v>
      </c>
      <c r="F36" s="193">
        <v>3</v>
      </c>
      <c r="G36" s="19">
        <v>3.923695685714705</v>
      </c>
      <c r="H36" s="19">
        <v>9.760169975077007</v>
      </c>
      <c r="I36" s="19">
        <v>7.7808318996135304</v>
      </c>
      <c r="J36" s="19">
        <v>3.8845885508343554</v>
      </c>
      <c r="K36" s="19">
        <v>5.8399946403390581</v>
      </c>
    </row>
    <row r="37" spans="1:11" s="16" customFormat="1" ht="15" customHeight="1" x14ac:dyDescent="0.25">
      <c r="A37" s="145" t="s">
        <v>58</v>
      </c>
      <c r="B37" s="18">
        <v>40</v>
      </c>
      <c r="C37" s="18">
        <v>73</v>
      </c>
      <c r="D37" s="18">
        <v>90</v>
      </c>
      <c r="E37" s="18">
        <v>120</v>
      </c>
      <c r="F37" s="193">
        <v>149</v>
      </c>
      <c r="G37" s="19">
        <v>2.4979515374895036</v>
      </c>
      <c r="H37" s="19">
        <v>4.5527334687342123</v>
      </c>
      <c r="I37" s="19">
        <v>5.6179725742161057</v>
      </c>
      <c r="J37" s="19">
        <v>7.5059875860675982</v>
      </c>
      <c r="K37" s="19">
        <v>9.389088207698002</v>
      </c>
    </row>
    <row r="38" spans="1:11" s="16" customFormat="1" ht="15" customHeight="1" x14ac:dyDescent="0.25">
      <c r="A38" s="145" t="s">
        <v>59</v>
      </c>
      <c r="B38" s="18">
        <v>4</v>
      </c>
      <c r="C38" s="18">
        <v>3</v>
      </c>
      <c r="D38" s="18">
        <v>8</v>
      </c>
      <c r="E38" s="18">
        <v>15</v>
      </c>
      <c r="F38" s="193">
        <v>19</v>
      </c>
      <c r="G38" s="19">
        <v>2.0243877938547166</v>
      </c>
      <c r="H38" s="19">
        <v>1.4933761817625142</v>
      </c>
      <c r="I38" s="19">
        <v>3.9240942824073701</v>
      </c>
      <c r="J38" s="19">
        <v>7.2934597818329205</v>
      </c>
      <c r="K38" s="19">
        <v>9.1596226543046502</v>
      </c>
    </row>
    <row r="39" spans="1:11" s="16" customFormat="1" ht="15" customHeight="1" x14ac:dyDescent="0.25">
      <c r="A39" s="145" t="s">
        <v>60</v>
      </c>
      <c r="B39" s="18">
        <v>0</v>
      </c>
      <c r="C39" s="18" t="s">
        <v>97</v>
      </c>
      <c r="D39" s="18" t="s">
        <v>97</v>
      </c>
      <c r="E39" s="18" t="s">
        <v>97</v>
      </c>
      <c r="F39" s="193" t="s">
        <v>97</v>
      </c>
      <c r="G39" s="19">
        <v>0</v>
      </c>
      <c r="H39" s="19" t="s">
        <v>97</v>
      </c>
      <c r="I39" s="19" t="s">
        <v>97</v>
      </c>
      <c r="J39" s="19" t="s">
        <v>97</v>
      </c>
      <c r="K39" s="19" t="s">
        <v>97</v>
      </c>
    </row>
    <row r="40" spans="1:11" s="16" customFormat="1" ht="15" customHeight="1" x14ac:dyDescent="0.25">
      <c r="A40" s="145" t="s">
        <v>61</v>
      </c>
      <c r="B40" s="18">
        <v>49</v>
      </c>
      <c r="C40" s="18">
        <v>90</v>
      </c>
      <c r="D40" s="18">
        <v>117</v>
      </c>
      <c r="E40" s="18">
        <v>146</v>
      </c>
      <c r="F40" s="193">
        <v>135</v>
      </c>
      <c r="G40" s="19">
        <v>4.1357692086549385</v>
      </c>
      <c r="H40" s="19">
        <v>7.5262434491447001</v>
      </c>
      <c r="I40" s="19">
        <v>9.7160518655727124</v>
      </c>
      <c r="J40" s="19">
        <v>12.015086707449525</v>
      </c>
      <c r="K40" s="19">
        <v>11.062366612327434</v>
      </c>
    </row>
    <row r="41" spans="1:11" s="16" customFormat="1" ht="15" customHeight="1" x14ac:dyDescent="0.25">
      <c r="A41" s="145" t="s">
        <v>62</v>
      </c>
      <c r="B41" s="18">
        <v>76</v>
      </c>
      <c r="C41" s="18">
        <v>173</v>
      </c>
      <c r="D41" s="18">
        <v>190</v>
      </c>
      <c r="E41" s="18">
        <v>183</v>
      </c>
      <c r="F41" s="193">
        <v>244</v>
      </c>
      <c r="G41" s="19">
        <v>9.7438532757033016</v>
      </c>
      <c r="H41" s="19">
        <v>21.931811741746209</v>
      </c>
      <c r="I41" s="19">
        <v>23.852760998168321</v>
      </c>
      <c r="J41" s="19">
        <v>22.762746864971042</v>
      </c>
      <c r="K41" s="19">
        <v>30.357771949282863</v>
      </c>
    </row>
    <row r="42" spans="1:11" s="16" customFormat="1" ht="15" customHeight="1" x14ac:dyDescent="0.25">
      <c r="A42" s="145" t="s">
        <v>63</v>
      </c>
      <c r="B42" s="18">
        <v>1</v>
      </c>
      <c r="C42" s="18">
        <v>0</v>
      </c>
      <c r="D42" s="18">
        <v>3</v>
      </c>
      <c r="E42" s="18">
        <v>0</v>
      </c>
      <c r="F42" s="193">
        <v>1</v>
      </c>
      <c r="G42" s="19">
        <v>3.3063307979053982</v>
      </c>
      <c r="H42" s="19">
        <v>0</v>
      </c>
      <c r="I42" s="19">
        <v>9.5066482665863123</v>
      </c>
      <c r="J42" s="19">
        <v>0</v>
      </c>
      <c r="K42" s="19">
        <v>3.088280774913319</v>
      </c>
    </row>
    <row r="43" spans="1:11" s="16" customFormat="1" ht="15" customHeight="1" x14ac:dyDescent="0.25">
      <c r="A43" s="145" t="s">
        <v>64</v>
      </c>
      <c r="B43" s="18">
        <v>99</v>
      </c>
      <c r="C43" s="18">
        <v>143</v>
      </c>
      <c r="D43" s="18">
        <v>221</v>
      </c>
      <c r="E43" s="18">
        <v>182</v>
      </c>
      <c r="F43" s="193">
        <v>272</v>
      </c>
      <c r="G43" s="19">
        <v>9.1845570937953429</v>
      </c>
      <c r="H43" s="19">
        <v>13.188231998890636</v>
      </c>
      <c r="I43" s="19">
        <v>20.249829167199469</v>
      </c>
      <c r="J43" s="19">
        <v>16.614932174880781</v>
      </c>
      <c r="K43" s="19">
        <v>24.839670783687474</v>
      </c>
    </row>
    <row r="44" spans="1:11" s="16" customFormat="1" ht="15" customHeight="1" x14ac:dyDescent="0.25">
      <c r="A44" s="145" t="s">
        <v>65</v>
      </c>
      <c r="B44" s="18">
        <v>55</v>
      </c>
      <c r="C44" s="18">
        <v>81</v>
      </c>
      <c r="D44" s="18">
        <v>106</v>
      </c>
      <c r="E44" s="18">
        <v>135</v>
      </c>
      <c r="F44" s="193">
        <v>172</v>
      </c>
      <c r="G44" s="19">
        <v>3.3848522868074435</v>
      </c>
      <c r="H44" s="19">
        <v>4.9622384860838329</v>
      </c>
      <c r="I44" s="19">
        <v>6.4918073783619912</v>
      </c>
      <c r="J44" s="19">
        <v>8.240941560611633</v>
      </c>
      <c r="K44" s="19">
        <v>10.549063141198761</v>
      </c>
    </row>
    <row r="45" spans="1:11" s="16" customFormat="1" ht="15" customHeight="1" x14ac:dyDescent="0.25">
      <c r="A45" s="145" t="s">
        <v>66</v>
      </c>
      <c r="B45" s="18">
        <v>48</v>
      </c>
      <c r="C45" s="18">
        <v>93</v>
      </c>
      <c r="D45" s="18">
        <v>126</v>
      </c>
      <c r="E45" s="18">
        <v>122</v>
      </c>
      <c r="F45" s="193">
        <v>112</v>
      </c>
      <c r="G45" s="19">
        <v>11.217438982107003</v>
      </c>
      <c r="H45" s="19">
        <v>21.637789023103064</v>
      </c>
      <c r="I45" s="19">
        <v>29.30081647347793</v>
      </c>
      <c r="J45" s="19">
        <v>28.389519988144656</v>
      </c>
      <c r="K45" s="19">
        <v>26.528927971853072</v>
      </c>
    </row>
    <row r="46" spans="1:11" s="16" customFormat="1" ht="15" customHeight="1" x14ac:dyDescent="0.25">
      <c r="A46" s="145" t="s">
        <v>67</v>
      </c>
      <c r="B46" s="18">
        <v>303</v>
      </c>
      <c r="C46" s="18">
        <v>293</v>
      </c>
      <c r="D46" s="18">
        <v>224</v>
      </c>
      <c r="E46" s="18">
        <v>125</v>
      </c>
      <c r="F46" s="193">
        <v>142</v>
      </c>
      <c r="G46" s="19">
        <v>80.808666615527216</v>
      </c>
      <c r="H46" s="19">
        <v>77.185102176548369</v>
      </c>
      <c r="I46" s="19">
        <v>58.166983311150204</v>
      </c>
      <c r="J46" s="19">
        <v>32.055002259069859</v>
      </c>
      <c r="K46" s="19">
        <v>36.144077959478643</v>
      </c>
    </row>
    <row r="47" spans="1:11" s="16" customFormat="1" ht="15" customHeight="1" x14ac:dyDescent="0.25">
      <c r="A47" s="145" t="s">
        <v>68</v>
      </c>
      <c r="B47" s="18">
        <v>2</v>
      </c>
      <c r="C47" s="18">
        <v>3</v>
      </c>
      <c r="D47" s="18">
        <v>10</v>
      </c>
      <c r="E47" s="18">
        <v>2</v>
      </c>
      <c r="F47" s="193">
        <v>3</v>
      </c>
      <c r="G47" s="19">
        <v>1.455468822756826</v>
      </c>
      <c r="H47" s="19">
        <v>2.179409467694704</v>
      </c>
      <c r="I47" s="19">
        <v>7.2757731635903804</v>
      </c>
      <c r="J47" s="19">
        <v>1.4527935608824938</v>
      </c>
      <c r="K47" s="19">
        <v>2.2134005259357901</v>
      </c>
    </row>
    <row r="48" spans="1:11" s="16" customFormat="1" ht="15" customHeight="1" x14ac:dyDescent="0.25">
      <c r="A48" s="145" t="s">
        <v>69</v>
      </c>
      <c r="B48" s="18">
        <v>7</v>
      </c>
      <c r="C48" s="18">
        <v>7</v>
      </c>
      <c r="D48" s="18">
        <v>17</v>
      </c>
      <c r="E48" s="18">
        <v>26</v>
      </c>
      <c r="F48" s="193">
        <v>26</v>
      </c>
      <c r="G48" s="19">
        <v>1.807171473732798</v>
      </c>
      <c r="H48" s="19">
        <v>1.8051025982529327</v>
      </c>
      <c r="I48" s="19">
        <v>4.3863582226009781</v>
      </c>
      <c r="J48" s="19">
        <v>6.732165838314117</v>
      </c>
      <c r="K48" s="19">
        <v>6.7922469309601521</v>
      </c>
    </row>
    <row r="49" spans="1:11" s="16" customFormat="1" ht="15" customHeight="1" x14ac:dyDescent="0.25">
      <c r="A49" s="145" t="s">
        <v>70</v>
      </c>
      <c r="B49" s="18">
        <v>12</v>
      </c>
      <c r="C49" s="18">
        <v>10</v>
      </c>
      <c r="D49" s="18">
        <v>11</v>
      </c>
      <c r="E49" s="18">
        <v>16</v>
      </c>
      <c r="F49" s="193">
        <v>16</v>
      </c>
      <c r="G49" s="19">
        <v>5.4442064672144923</v>
      </c>
      <c r="H49" s="19">
        <v>4.5221094041266054</v>
      </c>
      <c r="I49" s="19">
        <v>4.9607910226289205</v>
      </c>
      <c r="J49" s="19">
        <v>7.2160329078191365</v>
      </c>
      <c r="K49" s="19">
        <v>7.3061818064247568</v>
      </c>
    </row>
    <row r="50" spans="1:11" s="16" customFormat="1" ht="15" customHeight="1" x14ac:dyDescent="0.25">
      <c r="A50" s="145" t="s">
        <v>71</v>
      </c>
      <c r="B50" s="18">
        <v>46</v>
      </c>
      <c r="C50" s="18">
        <v>122</v>
      </c>
      <c r="D50" s="18">
        <v>170</v>
      </c>
      <c r="E50" s="18">
        <v>127</v>
      </c>
      <c r="F50" s="193">
        <v>102</v>
      </c>
      <c r="G50" s="19">
        <v>4.8117705482881012</v>
      </c>
      <c r="H50" s="19">
        <v>12.739921558413275</v>
      </c>
      <c r="I50" s="19">
        <v>17.774842554767122</v>
      </c>
      <c r="J50" s="19">
        <v>13.297849738536682</v>
      </c>
      <c r="K50" s="19">
        <v>10.798512755626819</v>
      </c>
    </row>
    <row r="51" spans="1:11" s="16" customFormat="1" ht="15" customHeight="1" x14ac:dyDescent="0.25">
      <c r="A51" s="145" t="s">
        <v>72</v>
      </c>
      <c r="B51" s="18">
        <v>12</v>
      </c>
      <c r="C51" s="18">
        <v>12</v>
      </c>
      <c r="D51" s="18">
        <v>10</v>
      </c>
      <c r="E51" s="18">
        <v>13</v>
      </c>
      <c r="F51" s="193">
        <v>32</v>
      </c>
      <c r="G51" s="19">
        <v>8.7775052221338647</v>
      </c>
      <c r="H51" s="19">
        <v>8.8149564183279168</v>
      </c>
      <c r="I51" s="19">
        <v>7.3799917495311593</v>
      </c>
      <c r="J51" s="19">
        <v>9.5808487454993685</v>
      </c>
      <c r="K51" s="19">
        <v>23.992119987905461</v>
      </c>
    </row>
    <row r="52" spans="1:11" s="16" customFormat="1" ht="15" customHeight="1" x14ac:dyDescent="0.25">
      <c r="A52" s="145" t="s">
        <v>73</v>
      </c>
      <c r="B52" s="18">
        <v>21</v>
      </c>
      <c r="C52" s="18">
        <v>27</v>
      </c>
      <c r="D52" s="18">
        <v>55</v>
      </c>
      <c r="E52" s="18">
        <v>57</v>
      </c>
      <c r="F52" s="193">
        <v>46</v>
      </c>
      <c r="G52" s="19">
        <v>22.816665251016442</v>
      </c>
      <c r="H52" s="19">
        <v>29.270573289603909</v>
      </c>
      <c r="I52" s="19">
        <v>59.618071808490285</v>
      </c>
      <c r="J52" s="19">
        <v>61.615882263033399</v>
      </c>
      <c r="K52" s="19">
        <v>49.685557378376906</v>
      </c>
    </row>
    <row r="53" spans="1:11" s="16" customFormat="1" ht="15" customHeight="1" x14ac:dyDescent="0.25">
      <c r="A53" s="145" t="s">
        <v>74</v>
      </c>
      <c r="B53" s="18">
        <v>0</v>
      </c>
      <c r="C53" s="18">
        <v>0</v>
      </c>
      <c r="D53" s="18">
        <v>0</v>
      </c>
      <c r="E53" s="18">
        <v>0</v>
      </c>
      <c r="F53" s="193">
        <v>0</v>
      </c>
      <c r="G53" s="19">
        <v>0</v>
      </c>
      <c r="H53" s="19">
        <v>0</v>
      </c>
      <c r="I53" s="19">
        <v>0</v>
      </c>
      <c r="J53" s="19">
        <v>0</v>
      </c>
      <c r="K53" s="19">
        <v>0</v>
      </c>
    </row>
    <row r="54" spans="1:11" s="16" customFormat="1" ht="15" customHeight="1" x14ac:dyDescent="0.25">
      <c r="A54" s="145" t="s">
        <v>75</v>
      </c>
      <c r="B54" s="18" t="s">
        <v>97</v>
      </c>
      <c r="C54" s="18" t="s">
        <v>97</v>
      </c>
      <c r="D54" s="18" t="s">
        <v>97</v>
      </c>
      <c r="E54" s="18" t="s">
        <v>97</v>
      </c>
      <c r="F54" s="193" t="s">
        <v>97</v>
      </c>
      <c r="G54" s="19" t="s">
        <v>97</v>
      </c>
      <c r="H54" s="19" t="s">
        <v>97</v>
      </c>
      <c r="I54" s="19" t="s">
        <v>97</v>
      </c>
      <c r="J54" s="19" t="s">
        <v>97</v>
      </c>
      <c r="K54" s="19" t="s">
        <v>97</v>
      </c>
    </row>
    <row r="55" spans="1:11" s="16" customFormat="1" ht="15" customHeight="1" x14ac:dyDescent="0.25">
      <c r="A55" s="145" t="s">
        <v>76</v>
      </c>
      <c r="B55" s="18">
        <v>20</v>
      </c>
      <c r="C55" s="18">
        <v>18</v>
      </c>
      <c r="D55" s="18">
        <v>25</v>
      </c>
      <c r="E55" s="18">
        <v>33</v>
      </c>
      <c r="F55" s="193">
        <v>38</v>
      </c>
      <c r="G55" s="19">
        <v>8.9627203721312316</v>
      </c>
      <c r="H55" s="19">
        <v>8.0046749287534027</v>
      </c>
      <c r="I55" s="19">
        <v>11.048978869098466</v>
      </c>
      <c r="J55" s="19">
        <v>14.524253381400095</v>
      </c>
      <c r="K55" s="19">
        <v>16.756839444152497</v>
      </c>
    </row>
    <row r="56" spans="1:11" s="16" customFormat="1" ht="15" customHeight="1" x14ac:dyDescent="0.25">
      <c r="A56" s="145" t="s">
        <v>77</v>
      </c>
      <c r="B56" s="18">
        <v>18</v>
      </c>
      <c r="C56" s="18">
        <v>48</v>
      </c>
      <c r="D56" s="18">
        <v>39</v>
      </c>
      <c r="E56" s="18">
        <v>28</v>
      </c>
      <c r="F56" s="193">
        <v>33</v>
      </c>
      <c r="G56" s="19">
        <v>7.0931781135308549</v>
      </c>
      <c r="H56" s="19">
        <v>19.087771230658277</v>
      </c>
      <c r="I56" s="19">
        <v>15.634839537483323</v>
      </c>
      <c r="J56" s="19">
        <v>11.282011227420815</v>
      </c>
      <c r="K56" s="19">
        <v>13.420841808692357</v>
      </c>
    </row>
    <row r="57" spans="1:11" s="16" customFormat="1" ht="15" customHeight="1" x14ac:dyDescent="0.25">
      <c r="A57" s="145" t="s">
        <v>78</v>
      </c>
      <c r="B57" s="18">
        <v>55</v>
      </c>
      <c r="C57" s="18">
        <v>102</v>
      </c>
      <c r="D57" s="18">
        <v>91</v>
      </c>
      <c r="E57" s="18">
        <v>93</v>
      </c>
      <c r="F57" s="193">
        <v>133</v>
      </c>
      <c r="G57" s="19">
        <v>20.016986523634486</v>
      </c>
      <c r="H57" s="19">
        <v>36.925051933371378</v>
      </c>
      <c r="I57" s="19">
        <v>32.832620479176356</v>
      </c>
      <c r="J57" s="19">
        <v>33.39703930189588</v>
      </c>
      <c r="K57" s="19">
        <v>47.819427830837732</v>
      </c>
    </row>
    <row r="58" spans="1:11" s="16" customFormat="1" ht="15" customHeight="1" x14ac:dyDescent="0.25">
      <c r="A58" s="145" t="s">
        <v>79</v>
      </c>
      <c r="B58" s="18">
        <v>3</v>
      </c>
      <c r="C58" s="18">
        <v>5</v>
      </c>
      <c r="D58" s="18">
        <v>17</v>
      </c>
      <c r="E58" s="18">
        <v>23</v>
      </c>
      <c r="F58" s="193">
        <v>31</v>
      </c>
      <c r="G58" s="19">
        <v>6.1234463016957594</v>
      </c>
      <c r="H58" s="19">
        <v>10.04602993923103</v>
      </c>
      <c r="I58" s="19">
        <v>33.608159419978833</v>
      </c>
      <c r="J58" s="19">
        <v>45.53737463827752</v>
      </c>
      <c r="K58" s="19">
        <v>61.001067110778877</v>
      </c>
    </row>
    <row r="59" spans="1:11" s="16" customFormat="1" ht="15" customHeight="1" x14ac:dyDescent="0.25">
      <c r="A59" s="145" t="s">
        <v>80</v>
      </c>
      <c r="B59" s="18">
        <v>1</v>
      </c>
      <c r="C59" s="18">
        <v>3</v>
      </c>
      <c r="D59" s="18">
        <v>3</v>
      </c>
      <c r="E59" s="18">
        <v>12</v>
      </c>
      <c r="F59" s="193">
        <v>17</v>
      </c>
      <c r="G59" s="19">
        <v>3.1050350944991028</v>
      </c>
      <c r="H59" s="19">
        <v>9.2386241687546491</v>
      </c>
      <c r="I59" s="19">
        <v>9.122138024096202</v>
      </c>
      <c r="J59" s="19">
        <v>36.264686201919268</v>
      </c>
      <c r="K59" s="19">
        <v>51.231535569528653</v>
      </c>
    </row>
    <row r="60" spans="1:11" s="16" customFormat="1" ht="15" customHeight="1" x14ac:dyDescent="0.25">
      <c r="A60" s="145" t="s">
        <v>81</v>
      </c>
      <c r="B60" s="18" t="s">
        <v>97</v>
      </c>
      <c r="C60" s="18" t="s">
        <v>97</v>
      </c>
      <c r="D60" s="18" t="s">
        <v>97</v>
      </c>
      <c r="E60" s="18" t="s">
        <v>97</v>
      </c>
      <c r="F60" s="193" t="s">
        <v>97</v>
      </c>
      <c r="G60" s="19" t="s">
        <v>97</v>
      </c>
      <c r="H60" s="19" t="s">
        <v>97</v>
      </c>
      <c r="I60" s="19" t="s">
        <v>97</v>
      </c>
      <c r="J60" s="19" t="s">
        <v>97</v>
      </c>
      <c r="K60" s="19" t="s">
        <v>97</v>
      </c>
    </row>
    <row r="61" spans="1:11" s="16" customFormat="1" ht="15" customHeight="1" x14ac:dyDescent="0.25">
      <c r="A61" s="145" t="s">
        <v>82</v>
      </c>
      <c r="B61" s="18">
        <v>24</v>
      </c>
      <c r="C61" s="18">
        <v>15</v>
      </c>
      <c r="D61" s="18">
        <v>40</v>
      </c>
      <c r="E61" s="18">
        <v>36</v>
      </c>
      <c r="F61" s="193">
        <v>80</v>
      </c>
      <c r="G61" s="19">
        <v>10.356905966933786</v>
      </c>
      <c r="H61" s="19">
        <v>6.4416119364678153</v>
      </c>
      <c r="I61" s="19">
        <v>17.061064510636125</v>
      </c>
      <c r="J61" s="19">
        <v>15.250582244334218</v>
      </c>
      <c r="K61" s="19">
        <v>33.7874018649552</v>
      </c>
    </row>
    <row r="62" spans="1:11" s="16" customFormat="1" ht="15" customHeight="1" x14ac:dyDescent="0.25">
      <c r="A62" s="145" t="s">
        <v>83</v>
      </c>
      <c r="B62" s="18">
        <v>4</v>
      </c>
      <c r="C62" s="18">
        <v>3</v>
      </c>
      <c r="D62" s="18">
        <v>3</v>
      </c>
      <c r="E62" s="18">
        <v>4</v>
      </c>
      <c r="F62" s="193">
        <v>5</v>
      </c>
      <c r="G62" s="19">
        <v>15.150921081534168</v>
      </c>
      <c r="H62" s="19">
        <v>11.338919740260208</v>
      </c>
      <c r="I62" s="19">
        <v>11.332122570760728</v>
      </c>
      <c r="J62" s="19">
        <v>15.048214043188903</v>
      </c>
      <c r="K62" s="19">
        <v>19.040249033442862</v>
      </c>
    </row>
    <row r="63" spans="1:11" s="16" customFormat="1" ht="15" customHeight="1" x14ac:dyDescent="0.25">
      <c r="A63" s="145" t="s">
        <v>84</v>
      </c>
      <c r="B63" s="18">
        <v>8</v>
      </c>
      <c r="C63" s="18">
        <v>11</v>
      </c>
      <c r="D63" s="18">
        <v>27</v>
      </c>
      <c r="E63" s="18">
        <v>26</v>
      </c>
      <c r="F63" s="193">
        <v>31</v>
      </c>
      <c r="G63" s="19">
        <v>1.8786449204400866</v>
      </c>
      <c r="H63" s="19">
        <v>2.5860178353491134</v>
      </c>
      <c r="I63" s="19">
        <v>6.3775898055656048</v>
      </c>
      <c r="J63" s="19">
        <v>6.1460372546215369</v>
      </c>
      <c r="K63" s="19">
        <v>7.3871100580001787</v>
      </c>
    </row>
    <row r="64" spans="1:11" s="16" customFormat="1" ht="15" customHeight="1" x14ac:dyDescent="0.25">
      <c r="A64" s="145" t="s">
        <v>85</v>
      </c>
      <c r="B64" s="18">
        <v>5</v>
      </c>
      <c r="C64" s="18">
        <v>4</v>
      </c>
      <c r="D64" s="18">
        <v>4</v>
      </c>
      <c r="E64" s="18">
        <v>9</v>
      </c>
      <c r="F64" s="193">
        <v>18</v>
      </c>
      <c r="G64" s="19">
        <v>4.5476554561786031</v>
      </c>
      <c r="H64" s="19">
        <v>3.6115138447497404</v>
      </c>
      <c r="I64" s="19">
        <v>3.6182431759293934</v>
      </c>
      <c r="J64" s="19">
        <v>8.1228441255857398</v>
      </c>
      <c r="K64" s="19">
        <v>16.191271481607917</v>
      </c>
    </row>
    <row r="65" spans="1:13" s="16" customFormat="1" ht="15" customHeight="1" x14ac:dyDescent="0.25">
      <c r="A65" s="145" t="s">
        <v>86</v>
      </c>
      <c r="B65" s="18">
        <v>2</v>
      </c>
      <c r="C65" s="18">
        <v>7</v>
      </c>
      <c r="D65" s="18">
        <v>21</v>
      </c>
      <c r="E65" s="18">
        <v>33</v>
      </c>
      <c r="F65" s="193">
        <v>28</v>
      </c>
      <c r="G65" s="19">
        <v>5.1671091984713842</v>
      </c>
      <c r="H65" s="19">
        <v>17.848696979373461</v>
      </c>
      <c r="I65" s="19">
        <v>52.635155685777825</v>
      </c>
      <c r="J65" s="19">
        <v>81.426254470802562</v>
      </c>
      <c r="K65" s="19">
        <v>68.639589763839751</v>
      </c>
    </row>
    <row r="66" spans="1:13" s="22" customFormat="1" ht="24.95" customHeight="1" x14ac:dyDescent="0.25">
      <c r="A66" s="21" t="s">
        <v>87</v>
      </c>
      <c r="B66" s="16"/>
      <c r="C66" s="16"/>
      <c r="D66" s="16"/>
      <c r="E66" s="16"/>
      <c r="F66" s="16"/>
      <c r="G66" s="53"/>
      <c r="H66" s="16"/>
      <c r="I66" s="16"/>
      <c r="J66" s="16"/>
      <c r="K66" s="16"/>
      <c r="L66" s="16"/>
    </row>
    <row r="67" spans="1:13" s="16" customFormat="1" ht="18" customHeight="1" x14ac:dyDescent="0.25">
      <c r="A67" s="23" t="s">
        <v>288</v>
      </c>
      <c r="G67" s="53"/>
    </row>
    <row r="68" spans="1:13" s="22" customFormat="1" ht="15.95" customHeight="1" x14ac:dyDescent="0.25">
      <c r="A68" s="23" t="s">
        <v>98</v>
      </c>
      <c r="B68" s="16"/>
      <c r="C68" s="16"/>
      <c r="D68" s="16"/>
      <c r="E68" s="16"/>
      <c r="F68" s="16"/>
      <c r="G68" s="53"/>
      <c r="H68" s="16"/>
      <c r="I68" s="16"/>
    </row>
    <row r="69" spans="1:13" s="22" customFormat="1" ht="18" customHeight="1" x14ac:dyDescent="0.25">
      <c r="A69" s="23" t="s">
        <v>88</v>
      </c>
      <c r="B69" s="16"/>
      <c r="C69" s="16"/>
      <c r="D69" s="16"/>
      <c r="E69" s="16"/>
      <c r="F69" s="16"/>
      <c r="G69" s="53"/>
      <c r="H69" s="16"/>
      <c r="I69" s="16"/>
      <c r="J69" s="16"/>
      <c r="K69" s="16"/>
      <c r="L69" s="16"/>
    </row>
    <row r="70" spans="1:13" s="22" customFormat="1" ht="18" customHeight="1" x14ac:dyDescent="0.25">
      <c r="A70" s="23" t="s">
        <v>89</v>
      </c>
      <c r="B70" s="16"/>
      <c r="C70" s="16"/>
      <c r="D70" s="16"/>
      <c r="E70" s="16"/>
      <c r="F70" s="16"/>
      <c r="G70" s="54"/>
      <c r="H70" s="16"/>
      <c r="I70" s="16"/>
      <c r="J70" s="16"/>
      <c r="K70" s="16"/>
      <c r="L70" s="16"/>
    </row>
    <row r="71" spans="1:13" s="22" customFormat="1" ht="18" customHeight="1" x14ac:dyDescent="0.25">
      <c r="A71" s="66" t="s">
        <v>116</v>
      </c>
      <c r="B71" s="24"/>
      <c r="C71" s="24"/>
      <c r="D71" s="24"/>
      <c r="E71" s="24"/>
      <c r="F71" s="24"/>
      <c r="G71" s="54"/>
      <c r="H71" s="24"/>
      <c r="I71" s="24"/>
      <c r="J71" s="24"/>
      <c r="K71" s="24"/>
      <c r="L71" s="24"/>
    </row>
    <row r="72" spans="1:13" s="22" customFormat="1" ht="15.75" x14ac:dyDescent="0.25">
      <c r="A72" s="66" t="s">
        <v>117</v>
      </c>
      <c r="B72" s="16"/>
      <c r="C72" s="16"/>
      <c r="D72" s="16"/>
      <c r="E72" s="16"/>
      <c r="F72" s="16"/>
      <c r="G72" s="53"/>
      <c r="H72" s="16"/>
      <c r="I72" s="16"/>
      <c r="J72" s="16"/>
      <c r="K72" s="16"/>
      <c r="L72" s="16"/>
    </row>
    <row r="73" spans="1:13" ht="15.75" x14ac:dyDescent="0.25">
      <c r="A73" s="65" t="s">
        <v>10</v>
      </c>
      <c r="G73" s="26"/>
      <c r="M73" s="27"/>
    </row>
  </sheetData>
  <sheetProtection algorithmName="SHA-512" hashValue="jd9Q5hxlUhK1n0toDusJUan3UNsb5IrDTe9IsccMMH8h/OOHMCUJj8nnO4XXd9xTtUkQyZ7BzjWP2Uqx002AJw==" saltValue="sZPaVkQAyJciK2VYD/RoCw==" spinCount="100000" sheet="1" objects="1" scenarios="1"/>
  <hyperlinks>
    <hyperlink ref="A73" location="'Table of Contents'!A1" display="Click here to return to the Table of Contents" xr:uid="{9738F375-A76E-4F1A-ADC3-EE6886CEDF36}"/>
  </hyperlinks>
  <printOptions horizontalCentered="1"/>
  <pageMargins left="0.25" right="0.25" top="0.3" bottom="0.1" header="0.3" footer="0"/>
  <pageSetup scale="67" orientation="portrait" r:id="rId1"/>
  <tableParts count="1">
    <tablePart r:id="rId2"/>
  </tableParts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6DB44F-852E-480E-BFE5-F6AD61EDB996}">
  <sheetPr codeName="Sheet53">
    <pageSetUpPr fitToPage="1"/>
  </sheetPr>
  <dimension ref="A1:Q73"/>
  <sheetViews>
    <sheetView zoomScaleNormal="100" workbookViewId="0"/>
  </sheetViews>
  <sheetFormatPr defaultColWidth="9.140625" defaultRowHeight="12.75" x14ac:dyDescent="0.2"/>
  <cols>
    <col min="1" max="1" width="23.7109375" style="25" customWidth="1"/>
    <col min="2" max="6" width="10.7109375" style="25" customWidth="1"/>
    <col min="7" max="7" width="8.7109375" style="55" customWidth="1"/>
    <col min="8" max="12" width="10.7109375" style="25" customWidth="1"/>
    <col min="13" max="16384" width="9.140625" style="25"/>
  </cols>
  <sheetData>
    <row r="1" spans="1:17" s="51" customFormat="1" ht="21" customHeight="1" x14ac:dyDescent="0.25">
      <c r="A1" s="207" t="s">
        <v>292</v>
      </c>
      <c r="B1" s="29"/>
      <c r="C1" s="29"/>
      <c r="D1" s="29"/>
      <c r="E1" s="29"/>
      <c r="F1" s="29"/>
      <c r="G1" s="50"/>
      <c r="H1" s="29"/>
      <c r="I1" s="29"/>
      <c r="J1" s="29"/>
      <c r="K1" s="29"/>
      <c r="L1" s="29"/>
      <c r="Q1" s="82" t="s">
        <v>11</v>
      </c>
    </row>
    <row r="2" spans="1:17" ht="35.1" customHeight="1" x14ac:dyDescent="0.2">
      <c r="A2" s="207" t="s">
        <v>186</v>
      </c>
      <c r="B2" s="29"/>
      <c r="C2" s="29"/>
      <c r="D2" s="29"/>
      <c r="E2" s="29"/>
      <c r="F2" s="29"/>
      <c r="G2" s="50"/>
      <c r="H2" s="29"/>
      <c r="I2" s="29"/>
      <c r="J2" s="29"/>
      <c r="K2" s="29"/>
      <c r="L2" s="29"/>
    </row>
    <row r="3" spans="1:17" s="10" customFormat="1" ht="38.1" customHeight="1" thickBot="1" x14ac:dyDescent="0.35">
      <c r="A3" s="167" t="s">
        <v>12</v>
      </c>
      <c r="B3" s="7" t="s">
        <v>13</v>
      </c>
      <c r="C3" s="8" t="s">
        <v>14</v>
      </c>
      <c r="D3" s="8" t="s">
        <v>15</v>
      </c>
      <c r="E3" s="8" t="s">
        <v>16</v>
      </c>
      <c r="F3" s="168" t="s">
        <v>17</v>
      </c>
      <c r="G3" s="8" t="s">
        <v>18</v>
      </c>
      <c r="H3" s="8" t="s">
        <v>19</v>
      </c>
      <c r="I3" s="8" t="s">
        <v>20</v>
      </c>
      <c r="J3" s="8" t="s">
        <v>21</v>
      </c>
      <c r="K3" s="8" t="s">
        <v>22</v>
      </c>
      <c r="N3" s="52"/>
    </row>
    <row r="4" spans="1:17" s="16" customFormat="1" ht="18" customHeight="1" x14ac:dyDescent="0.25">
      <c r="A4" s="148" t="s">
        <v>24</v>
      </c>
      <c r="B4" s="12">
        <v>11831</v>
      </c>
      <c r="C4" s="12">
        <v>12819</v>
      </c>
      <c r="D4" s="12">
        <v>13589</v>
      </c>
      <c r="E4" s="12">
        <v>12326</v>
      </c>
      <c r="F4" s="192">
        <v>13468</v>
      </c>
      <c r="G4" s="14">
        <v>60.291616591418865</v>
      </c>
      <c r="H4" s="14">
        <v>65.062860636842075</v>
      </c>
      <c r="I4" s="14">
        <v>68.871987411848465</v>
      </c>
      <c r="J4" s="14">
        <v>62.46870687877955</v>
      </c>
      <c r="K4" s="14">
        <v>68.551800129653202</v>
      </c>
    </row>
    <row r="5" spans="1:17" s="16" customFormat="1" ht="15" customHeight="1" x14ac:dyDescent="0.25">
      <c r="A5" s="149" t="s">
        <v>26</v>
      </c>
      <c r="B5" s="18">
        <v>387</v>
      </c>
      <c r="C5" s="18">
        <v>402</v>
      </c>
      <c r="D5" s="18">
        <v>414</v>
      </c>
      <c r="E5" s="18">
        <v>339</v>
      </c>
      <c r="F5" s="193">
        <v>290</v>
      </c>
      <c r="G5" s="19">
        <v>47.320830590532793</v>
      </c>
      <c r="H5" s="19">
        <v>48.854029777970112</v>
      </c>
      <c r="I5" s="19">
        <v>50.029267323299948</v>
      </c>
      <c r="J5" s="19">
        <v>40.908519366429481</v>
      </c>
      <c r="K5" s="19">
        <v>35.202927521547956</v>
      </c>
    </row>
    <row r="6" spans="1:17" s="16" customFormat="1" ht="16.5" customHeight="1" x14ac:dyDescent="0.25">
      <c r="A6" s="194" t="s">
        <v>187</v>
      </c>
      <c r="B6" s="18">
        <v>54</v>
      </c>
      <c r="C6" s="18">
        <v>46</v>
      </c>
      <c r="D6" s="18">
        <v>37</v>
      </c>
      <c r="E6" s="18">
        <v>36</v>
      </c>
      <c r="F6" s="193">
        <v>33</v>
      </c>
      <c r="G6" s="19">
        <v>90.291801897359818</v>
      </c>
      <c r="H6" s="19">
        <v>76.456690203974944</v>
      </c>
      <c r="I6" s="19">
        <v>61.180599029650182</v>
      </c>
      <c r="J6" s="19">
        <v>59.521815631656843</v>
      </c>
      <c r="K6" s="19">
        <v>55.35752720376874</v>
      </c>
    </row>
    <row r="7" spans="1:17" s="16" customFormat="1" ht="15" customHeight="1" x14ac:dyDescent="0.25">
      <c r="A7" s="149" t="s">
        <v>28</v>
      </c>
      <c r="B7" s="18">
        <v>0</v>
      </c>
      <c r="C7" s="18">
        <v>0</v>
      </c>
      <c r="D7" s="18">
        <v>0</v>
      </c>
      <c r="E7" s="18">
        <v>0</v>
      </c>
      <c r="F7" s="193">
        <v>0</v>
      </c>
      <c r="G7" s="19">
        <v>0</v>
      </c>
      <c r="H7" s="19">
        <v>0</v>
      </c>
      <c r="I7" s="19">
        <v>0</v>
      </c>
      <c r="J7" s="19">
        <v>0</v>
      </c>
      <c r="K7" s="19">
        <v>0</v>
      </c>
    </row>
    <row r="8" spans="1:17" s="16" customFormat="1" ht="15" customHeight="1" x14ac:dyDescent="0.25">
      <c r="A8" s="149" t="s">
        <v>29</v>
      </c>
      <c r="B8" s="18" t="s">
        <v>97</v>
      </c>
      <c r="C8" s="18" t="s">
        <v>97</v>
      </c>
      <c r="D8" s="18" t="s">
        <v>97</v>
      </c>
      <c r="E8" s="18" t="s">
        <v>97</v>
      </c>
      <c r="F8" s="193" t="s">
        <v>97</v>
      </c>
      <c r="G8" s="19" t="s">
        <v>97</v>
      </c>
      <c r="H8" s="19" t="s">
        <v>97</v>
      </c>
      <c r="I8" s="19" t="s">
        <v>97</v>
      </c>
      <c r="J8" s="19" t="s">
        <v>97</v>
      </c>
      <c r="K8" s="19" t="s">
        <v>97</v>
      </c>
    </row>
    <row r="9" spans="1:17" s="16" customFormat="1" ht="15" customHeight="1" x14ac:dyDescent="0.25">
      <c r="A9" s="149" t="s">
        <v>30</v>
      </c>
      <c r="B9" s="18">
        <v>56</v>
      </c>
      <c r="C9" s="18">
        <v>65</v>
      </c>
      <c r="D9" s="18">
        <v>66</v>
      </c>
      <c r="E9" s="18">
        <v>80</v>
      </c>
      <c r="F9" s="193">
        <v>75</v>
      </c>
      <c r="G9" s="19">
        <v>48.113955456374626</v>
      </c>
      <c r="H9" s="19">
        <v>55.44480051763648</v>
      </c>
      <c r="I9" s="19">
        <v>58.226392691631958</v>
      </c>
      <c r="J9" s="19">
        <v>75.702679874133921</v>
      </c>
      <c r="K9" s="19">
        <v>74.474381457910084</v>
      </c>
    </row>
    <row r="10" spans="1:17" s="16" customFormat="1" ht="15" customHeight="1" x14ac:dyDescent="0.25">
      <c r="A10" s="149" t="s">
        <v>31</v>
      </c>
      <c r="B10" s="18" t="s">
        <v>97</v>
      </c>
      <c r="C10" s="18" t="s">
        <v>97</v>
      </c>
      <c r="D10" s="18" t="s">
        <v>97</v>
      </c>
      <c r="E10" s="18">
        <v>0</v>
      </c>
      <c r="F10" s="193" t="s">
        <v>97</v>
      </c>
      <c r="G10" s="19" t="s">
        <v>97</v>
      </c>
      <c r="H10" s="19" t="s">
        <v>97</v>
      </c>
      <c r="I10" s="19" t="s">
        <v>97</v>
      </c>
      <c r="J10" s="19">
        <v>0</v>
      </c>
      <c r="K10" s="19" t="s">
        <v>97</v>
      </c>
    </row>
    <row r="11" spans="1:17" s="16" customFormat="1" ht="15" customHeight="1" x14ac:dyDescent="0.25">
      <c r="A11" s="149" t="s">
        <v>32</v>
      </c>
      <c r="B11" s="18" t="s">
        <v>97</v>
      </c>
      <c r="C11" s="18" t="s">
        <v>97</v>
      </c>
      <c r="D11" s="18" t="s">
        <v>97</v>
      </c>
      <c r="E11" s="18" t="s">
        <v>97</v>
      </c>
      <c r="F11" s="193" t="s">
        <v>97</v>
      </c>
      <c r="G11" s="19" t="s">
        <v>97</v>
      </c>
      <c r="H11" s="19" t="s">
        <v>97</v>
      </c>
      <c r="I11" s="19" t="s">
        <v>97</v>
      </c>
      <c r="J11" s="19" t="s">
        <v>97</v>
      </c>
      <c r="K11" s="19" t="s">
        <v>97</v>
      </c>
    </row>
    <row r="12" spans="1:17" s="16" customFormat="1" ht="15" customHeight="1" x14ac:dyDescent="0.25">
      <c r="A12" s="151" t="s">
        <v>33</v>
      </c>
      <c r="B12" s="18">
        <v>181</v>
      </c>
      <c r="C12" s="18">
        <v>232</v>
      </c>
      <c r="D12" s="18">
        <v>232</v>
      </c>
      <c r="E12" s="18">
        <v>209</v>
      </c>
      <c r="F12" s="193">
        <v>251</v>
      </c>
      <c r="G12" s="19">
        <v>32.089657985852803</v>
      </c>
      <c r="H12" s="19">
        <v>40.808842683479433</v>
      </c>
      <c r="I12" s="19">
        <v>40.645549552582125</v>
      </c>
      <c r="J12" s="19">
        <v>36.473721103317764</v>
      </c>
      <c r="K12" s="19">
        <v>43.898847525148845</v>
      </c>
    </row>
    <row r="13" spans="1:17" s="16" customFormat="1" ht="15" customHeight="1" x14ac:dyDescent="0.25">
      <c r="A13" s="149" t="s">
        <v>34</v>
      </c>
      <c r="B13" s="18" t="s">
        <v>97</v>
      </c>
      <c r="C13" s="18" t="s">
        <v>97</v>
      </c>
      <c r="D13" s="18">
        <v>0</v>
      </c>
      <c r="E13" s="18" t="s">
        <v>97</v>
      </c>
      <c r="F13" s="193" t="s">
        <v>97</v>
      </c>
      <c r="G13" s="19" t="s">
        <v>97</v>
      </c>
      <c r="H13" s="19" t="s">
        <v>97</v>
      </c>
      <c r="I13" s="19">
        <v>0</v>
      </c>
      <c r="J13" s="19" t="s">
        <v>97</v>
      </c>
      <c r="K13" s="19" t="s">
        <v>97</v>
      </c>
    </row>
    <row r="14" spans="1:17" s="16" customFormat="1" ht="15" customHeight="1" x14ac:dyDescent="0.25">
      <c r="A14" s="149" t="s">
        <v>35</v>
      </c>
      <c r="B14" s="18">
        <v>12</v>
      </c>
      <c r="C14" s="18">
        <v>8</v>
      </c>
      <c r="D14" s="18">
        <v>14</v>
      </c>
      <c r="E14" s="18">
        <v>18</v>
      </c>
      <c r="F14" s="193">
        <v>11</v>
      </c>
      <c r="G14" s="19">
        <v>12.858869466269761</v>
      </c>
      <c r="H14" s="19">
        <v>8.4565600039152553</v>
      </c>
      <c r="I14" s="19">
        <v>14.739866867205468</v>
      </c>
      <c r="J14" s="19">
        <v>18.621376853398772</v>
      </c>
      <c r="K14" s="19">
        <v>11.331822268391882</v>
      </c>
    </row>
    <row r="15" spans="1:17" s="16" customFormat="1" ht="15" customHeight="1" x14ac:dyDescent="0.25">
      <c r="A15" s="149" t="s">
        <v>36</v>
      </c>
      <c r="B15" s="18">
        <v>327</v>
      </c>
      <c r="C15" s="18">
        <v>247</v>
      </c>
      <c r="D15" s="18">
        <v>205</v>
      </c>
      <c r="E15" s="18">
        <v>199</v>
      </c>
      <c r="F15" s="193">
        <v>308</v>
      </c>
      <c r="G15" s="19">
        <v>66.208332342549028</v>
      </c>
      <c r="H15" s="19">
        <v>49.560507553993574</v>
      </c>
      <c r="I15" s="19">
        <v>40.805737433025278</v>
      </c>
      <c r="J15" s="19">
        <v>39.324719614494015</v>
      </c>
      <c r="K15" s="19">
        <v>60.540793738126375</v>
      </c>
    </row>
    <row r="16" spans="1:17" s="16" customFormat="1" ht="15" customHeight="1" x14ac:dyDescent="0.25">
      <c r="A16" s="149" t="s">
        <v>37</v>
      </c>
      <c r="B16" s="18" t="s">
        <v>97</v>
      </c>
      <c r="C16" s="18" t="s">
        <v>97</v>
      </c>
      <c r="D16" s="18" t="s">
        <v>97</v>
      </c>
      <c r="E16" s="18" t="s">
        <v>97</v>
      </c>
      <c r="F16" s="193" t="s">
        <v>97</v>
      </c>
      <c r="G16" s="19" t="s">
        <v>97</v>
      </c>
      <c r="H16" s="19" t="s">
        <v>97</v>
      </c>
      <c r="I16" s="19" t="s">
        <v>97</v>
      </c>
      <c r="J16" s="19" t="s">
        <v>97</v>
      </c>
      <c r="K16" s="19" t="s">
        <v>97</v>
      </c>
    </row>
    <row r="17" spans="1:11" s="16" customFormat="1" ht="15" customHeight="1" x14ac:dyDescent="0.25">
      <c r="A17" s="151" t="s">
        <v>38</v>
      </c>
      <c r="B17" s="18">
        <v>28</v>
      </c>
      <c r="C17" s="18">
        <v>21</v>
      </c>
      <c r="D17" s="18">
        <v>20</v>
      </c>
      <c r="E17" s="18">
        <v>11</v>
      </c>
      <c r="F17" s="193">
        <v>28</v>
      </c>
      <c r="G17" s="19">
        <v>40.474172467870233</v>
      </c>
      <c r="H17" s="19">
        <v>30.364353728181555</v>
      </c>
      <c r="I17" s="19">
        <v>29.082214638418737</v>
      </c>
      <c r="J17" s="19">
        <v>16.035329798201474</v>
      </c>
      <c r="K17" s="19">
        <v>41.135582930684798</v>
      </c>
    </row>
    <row r="18" spans="1:11" s="16" customFormat="1" ht="15" customHeight="1" x14ac:dyDescent="0.25">
      <c r="A18" s="149" t="s">
        <v>39</v>
      </c>
      <c r="B18" s="18">
        <v>26</v>
      </c>
      <c r="C18" s="18">
        <v>22</v>
      </c>
      <c r="D18" s="18">
        <v>12</v>
      </c>
      <c r="E18" s="18">
        <v>11</v>
      </c>
      <c r="F18" s="193">
        <v>24</v>
      </c>
      <c r="G18" s="19">
        <v>28.286326867360334</v>
      </c>
      <c r="H18" s="19">
        <v>23.988422397173732</v>
      </c>
      <c r="I18" s="19">
        <v>13.068956537788898</v>
      </c>
      <c r="J18" s="19">
        <v>12.135145218534801</v>
      </c>
      <c r="K18" s="19">
        <v>26.715425067464476</v>
      </c>
    </row>
    <row r="19" spans="1:11" s="16" customFormat="1" ht="15" customHeight="1" x14ac:dyDescent="0.25">
      <c r="A19" s="149" t="s">
        <v>40</v>
      </c>
      <c r="B19" s="18">
        <v>0</v>
      </c>
      <c r="C19" s="18">
        <v>0</v>
      </c>
      <c r="D19" s="18" t="s">
        <v>97</v>
      </c>
      <c r="E19" s="18">
        <v>0</v>
      </c>
      <c r="F19" s="193" t="s">
        <v>97</v>
      </c>
      <c r="G19" s="19">
        <v>0</v>
      </c>
      <c r="H19" s="19">
        <v>0</v>
      </c>
      <c r="I19" s="19" t="s">
        <v>97</v>
      </c>
      <c r="J19" s="19">
        <v>0</v>
      </c>
      <c r="K19" s="19" t="s">
        <v>97</v>
      </c>
    </row>
    <row r="20" spans="1:11" s="16" customFormat="1" ht="15" customHeight="1" x14ac:dyDescent="0.25">
      <c r="A20" s="149" t="s">
        <v>41</v>
      </c>
      <c r="B20" s="18">
        <v>287</v>
      </c>
      <c r="C20" s="18">
        <v>305</v>
      </c>
      <c r="D20" s="18">
        <v>223</v>
      </c>
      <c r="E20" s="18">
        <v>219</v>
      </c>
      <c r="F20" s="193">
        <v>351</v>
      </c>
      <c r="G20" s="19">
        <v>62.836803300892214</v>
      </c>
      <c r="H20" s="19">
        <v>66.356251355234676</v>
      </c>
      <c r="I20" s="19">
        <v>48.11754366032217</v>
      </c>
      <c r="J20" s="19">
        <v>47.078912468848664</v>
      </c>
      <c r="K20" s="19">
        <v>75.35658388623807</v>
      </c>
    </row>
    <row r="21" spans="1:11" s="16" customFormat="1" ht="15" customHeight="1" x14ac:dyDescent="0.25">
      <c r="A21" s="149" t="s">
        <v>42</v>
      </c>
      <c r="B21" s="18">
        <v>42</v>
      </c>
      <c r="C21" s="18">
        <v>35</v>
      </c>
      <c r="D21" s="18">
        <v>28</v>
      </c>
      <c r="E21" s="18">
        <v>27</v>
      </c>
      <c r="F21" s="193">
        <v>19</v>
      </c>
      <c r="G21" s="19">
        <v>51.571399967987617</v>
      </c>
      <c r="H21" s="19">
        <v>42.151631729838854</v>
      </c>
      <c r="I21" s="19">
        <v>33.566256685803218</v>
      </c>
      <c r="J21" s="19">
        <v>32.11897582994353</v>
      </c>
      <c r="K21" s="19">
        <v>22.51522700126225</v>
      </c>
    </row>
    <row r="22" spans="1:11" s="16" customFormat="1" ht="15" customHeight="1" x14ac:dyDescent="0.25">
      <c r="A22" s="149" t="s">
        <v>43</v>
      </c>
      <c r="B22" s="18">
        <v>6</v>
      </c>
      <c r="C22" s="18">
        <v>4</v>
      </c>
      <c r="D22" s="18">
        <v>10</v>
      </c>
      <c r="E22" s="18">
        <v>17</v>
      </c>
      <c r="F22" s="193">
        <v>40</v>
      </c>
      <c r="G22" s="19">
        <v>17.595950066303796</v>
      </c>
      <c r="H22" s="19">
        <v>11.669127594260003</v>
      </c>
      <c r="I22" s="19">
        <v>29.307656021419852</v>
      </c>
      <c r="J22" s="19">
        <v>49.882725370181845</v>
      </c>
      <c r="K22" s="19">
        <v>117.43948058714098</v>
      </c>
    </row>
    <row r="23" spans="1:11" s="16" customFormat="1" ht="15" customHeight="1" x14ac:dyDescent="0.25">
      <c r="A23" s="149" t="s">
        <v>44</v>
      </c>
      <c r="B23" s="18" t="s">
        <v>97</v>
      </c>
      <c r="C23" s="18">
        <v>0</v>
      </c>
      <c r="D23" s="18" t="s">
        <v>97</v>
      </c>
      <c r="E23" s="18" t="s">
        <v>97</v>
      </c>
      <c r="F23" s="193" t="s">
        <v>97</v>
      </c>
      <c r="G23" s="19" t="s">
        <v>97</v>
      </c>
      <c r="H23" s="19">
        <v>0</v>
      </c>
      <c r="I23" s="19" t="s">
        <v>97</v>
      </c>
      <c r="J23" s="19" t="s">
        <v>97</v>
      </c>
      <c r="K23" s="19" t="s">
        <v>97</v>
      </c>
    </row>
    <row r="24" spans="1:11" s="16" customFormat="1" ht="15" customHeight="1" x14ac:dyDescent="0.25">
      <c r="A24" s="149" t="s">
        <v>45</v>
      </c>
      <c r="B24" s="18">
        <v>4377</v>
      </c>
      <c r="C24" s="18">
        <v>4989</v>
      </c>
      <c r="D24" s="18">
        <v>5357</v>
      </c>
      <c r="E24" s="18">
        <v>4615</v>
      </c>
      <c r="F24" s="193">
        <v>5071</v>
      </c>
      <c r="G24" s="19">
        <v>87.4019525599129</v>
      </c>
      <c r="H24" s="19">
        <v>99.733838420111894</v>
      </c>
      <c r="I24" s="19">
        <v>107.47761323442549</v>
      </c>
      <c r="J24" s="19">
        <v>93.099408972561946</v>
      </c>
      <c r="K24" s="19">
        <v>102.99895522379938</v>
      </c>
    </row>
    <row r="25" spans="1:11" s="16" customFormat="1" ht="16.5" customHeight="1" x14ac:dyDescent="0.25">
      <c r="A25" s="194" t="s">
        <v>188</v>
      </c>
      <c r="B25" s="18">
        <v>314</v>
      </c>
      <c r="C25" s="18">
        <v>298</v>
      </c>
      <c r="D25" s="18">
        <v>313</v>
      </c>
      <c r="E25" s="18">
        <v>340</v>
      </c>
      <c r="F25" s="193">
        <v>335</v>
      </c>
      <c r="G25" s="19">
        <v>135.92207856441081</v>
      </c>
      <c r="H25" s="19">
        <v>129.39393342279169</v>
      </c>
      <c r="I25" s="19">
        <v>136.40905052099777</v>
      </c>
      <c r="J25" s="19">
        <v>148.79032072470417</v>
      </c>
      <c r="K25" s="19">
        <v>148.49041740283909</v>
      </c>
    </row>
    <row r="26" spans="1:11" s="16" customFormat="1" ht="16.5" customHeight="1" x14ac:dyDescent="0.25">
      <c r="A26" s="194" t="s">
        <v>189</v>
      </c>
      <c r="B26" s="18">
        <v>34</v>
      </c>
      <c r="C26" s="18">
        <v>47</v>
      </c>
      <c r="D26" s="18">
        <v>54</v>
      </c>
      <c r="E26" s="18">
        <v>18</v>
      </c>
      <c r="F26" s="193">
        <v>40</v>
      </c>
      <c r="G26" s="19">
        <v>48.765443890574161</v>
      </c>
      <c r="H26" s="19">
        <v>67.27532092264299</v>
      </c>
      <c r="I26" s="19">
        <v>77.022872018384916</v>
      </c>
      <c r="J26" s="19">
        <v>25.763819123415086</v>
      </c>
      <c r="K26" s="19">
        <v>58.930396362538175</v>
      </c>
    </row>
    <row r="27" spans="1:11" s="16" customFormat="1" ht="15" customHeight="1" x14ac:dyDescent="0.25">
      <c r="A27" s="149" t="s">
        <v>48</v>
      </c>
      <c r="B27" s="18">
        <v>27</v>
      </c>
      <c r="C27" s="18">
        <v>37</v>
      </c>
      <c r="D27" s="18">
        <v>18</v>
      </c>
      <c r="E27" s="18">
        <v>15</v>
      </c>
      <c r="F27" s="193">
        <v>34</v>
      </c>
      <c r="G27" s="19">
        <v>36.105725444220226</v>
      </c>
      <c r="H27" s="19">
        <v>49.029299239761237</v>
      </c>
      <c r="I27" s="19">
        <v>23.857680810738806</v>
      </c>
      <c r="J27" s="19">
        <v>19.705064999889625</v>
      </c>
      <c r="K27" s="19">
        <v>44.594868940859527</v>
      </c>
    </row>
    <row r="28" spans="1:11" s="16" customFormat="1" ht="15" customHeight="1" x14ac:dyDescent="0.25">
      <c r="A28" s="149" t="s">
        <v>49</v>
      </c>
      <c r="B28" s="18">
        <v>35</v>
      </c>
      <c r="C28" s="18">
        <v>27</v>
      </c>
      <c r="D28" s="18">
        <v>28</v>
      </c>
      <c r="E28" s="18">
        <v>24</v>
      </c>
      <c r="F28" s="193">
        <v>36</v>
      </c>
      <c r="G28" s="19">
        <v>26.709672724012918</v>
      </c>
      <c r="H28" s="19">
        <v>20.566599787335935</v>
      </c>
      <c r="I28" s="19">
        <v>21.403408345699603</v>
      </c>
      <c r="J28" s="19">
        <v>18.452600606792743</v>
      </c>
      <c r="K28" s="19">
        <v>27.879931069988562</v>
      </c>
    </row>
    <row r="29" spans="1:11" s="16" customFormat="1" ht="15" customHeight="1" x14ac:dyDescent="0.25">
      <c r="A29" s="149" t="s">
        <v>50</v>
      </c>
      <c r="B29" s="18" t="s">
        <v>97</v>
      </c>
      <c r="C29" s="18" t="s">
        <v>97</v>
      </c>
      <c r="D29" s="18" t="s">
        <v>97</v>
      </c>
      <c r="E29" s="18" t="s">
        <v>97</v>
      </c>
      <c r="F29" s="193" t="s">
        <v>97</v>
      </c>
      <c r="G29" s="19" t="s">
        <v>97</v>
      </c>
      <c r="H29" s="19" t="s">
        <v>97</v>
      </c>
      <c r="I29" s="19" t="s">
        <v>97</v>
      </c>
      <c r="J29" s="19" t="s">
        <v>97</v>
      </c>
      <c r="K29" s="19" t="s">
        <v>97</v>
      </c>
    </row>
    <row r="30" spans="1:11" s="16" customFormat="1" ht="15" customHeight="1" x14ac:dyDescent="0.25">
      <c r="A30" s="149" t="s">
        <v>51</v>
      </c>
      <c r="B30" s="18">
        <v>5</v>
      </c>
      <c r="C30" s="18">
        <v>8</v>
      </c>
      <c r="D30" s="18">
        <v>2</v>
      </c>
      <c r="E30" s="18">
        <v>8</v>
      </c>
      <c r="F30" s="193">
        <v>10</v>
      </c>
      <c r="G30" s="19">
        <v>10.888108703563814</v>
      </c>
      <c r="H30" s="19">
        <v>17.379035767524819</v>
      </c>
      <c r="I30" s="19">
        <v>4.3396404475890096</v>
      </c>
      <c r="J30" s="19">
        <v>17.400638863647352</v>
      </c>
      <c r="K30" s="19">
        <v>21.977932491074437</v>
      </c>
    </row>
    <row r="31" spans="1:11" s="16" customFormat="1" ht="15" customHeight="1" x14ac:dyDescent="0.25">
      <c r="A31" s="149" t="s">
        <v>52</v>
      </c>
      <c r="B31" s="18">
        <v>45</v>
      </c>
      <c r="C31" s="18">
        <v>77</v>
      </c>
      <c r="D31" s="18">
        <v>56</v>
      </c>
      <c r="E31" s="18">
        <v>38</v>
      </c>
      <c r="F31" s="193">
        <v>61</v>
      </c>
      <c r="G31" s="19">
        <v>32.626733927918927</v>
      </c>
      <c r="H31" s="19">
        <v>55.37078189627745</v>
      </c>
      <c r="I31" s="19">
        <v>39.810085245149359</v>
      </c>
      <c r="J31" s="19">
        <v>26.752134973505509</v>
      </c>
      <c r="K31" s="19">
        <v>42.553235154400461</v>
      </c>
    </row>
    <row r="32" spans="1:11" s="16" customFormat="1" ht="15" customHeight="1" x14ac:dyDescent="0.25">
      <c r="A32" s="149" t="s">
        <v>53</v>
      </c>
      <c r="B32" s="18">
        <v>0</v>
      </c>
      <c r="C32" s="18">
        <v>0</v>
      </c>
      <c r="D32" s="18">
        <v>0</v>
      </c>
      <c r="E32" s="18">
        <v>0</v>
      </c>
      <c r="F32" s="193" t="s">
        <v>97</v>
      </c>
      <c r="G32" s="19">
        <v>0</v>
      </c>
      <c r="H32" s="19">
        <v>0</v>
      </c>
      <c r="I32" s="19">
        <v>0</v>
      </c>
      <c r="J32" s="19">
        <v>0</v>
      </c>
      <c r="K32" s="19" t="s">
        <v>97</v>
      </c>
    </row>
    <row r="33" spans="1:11" s="16" customFormat="1" ht="15" customHeight="1" x14ac:dyDescent="0.25">
      <c r="A33" s="149" t="s">
        <v>54</v>
      </c>
      <c r="B33" s="18">
        <v>0</v>
      </c>
      <c r="C33" s="18" t="s">
        <v>97</v>
      </c>
      <c r="D33" s="18" t="s">
        <v>97</v>
      </c>
      <c r="E33" s="18">
        <v>0</v>
      </c>
      <c r="F33" s="193">
        <v>0</v>
      </c>
      <c r="G33" s="19">
        <v>0</v>
      </c>
      <c r="H33" s="19" t="s">
        <v>97</v>
      </c>
      <c r="I33" s="19" t="s">
        <v>97</v>
      </c>
      <c r="J33" s="19">
        <v>0</v>
      </c>
      <c r="K33" s="19">
        <v>0</v>
      </c>
    </row>
    <row r="34" spans="1:11" s="16" customFormat="1" ht="15" customHeight="1" x14ac:dyDescent="0.25">
      <c r="A34" s="149" t="s">
        <v>55</v>
      </c>
      <c r="B34" s="18">
        <v>65</v>
      </c>
      <c r="C34" s="18">
        <v>55</v>
      </c>
      <c r="D34" s="18">
        <v>43</v>
      </c>
      <c r="E34" s="18">
        <v>42</v>
      </c>
      <c r="F34" s="193">
        <v>58</v>
      </c>
      <c r="G34" s="19">
        <v>28.833919693922283</v>
      </c>
      <c r="H34" s="19">
        <v>24.322170040768</v>
      </c>
      <c r="I34" s="19">
        <v>18.96474960333412</v>
      </c>
      <c r="J34" s="19">
        <v>18.606903375964016</v>
      </c>
      <c r="K34" s="19">
        <v>25.649659845431433</v>
      </c>
    </row>
    <row r="35" spans="1:11" s="16" customFormat="1" ht="15" customHeight="1" x14ac:dyDescent="0.25">
      <c r="A35" s="149" t="s">
        <v>56</v>
      </c>
      <c r="B35" s="18">
        <v>10</v>
      </c>
      <c r="C35" s="18">
        <v>26</v>
      </c>
      <c r="D35" s="18">
        <v>22</v>
      </c>
      <c r="E35" s="18">
        <v>16</v>
      </c>
      <c r="F35" s="193">
        <v>30</v>
      </c>
      <c r="G35" s="19">
        <v>14.266400024662433</v>
      </c>
      <c r="H35" s="19">
        <v>37.338436877498346</v>
      </c>
      <c r="I35" s="19">
        <v>31.739345744620689</v>
      </c>
      <c r="J35" s="19">
        <v>23.168154260920449</v>
      </c>
      <c r="K35" s="19">
        <v>43.707829602323095</v>
      </c>
    </row>
    <row r="36" spans="1:11" s="16" customFormat="1" ht="15" customHeight="1" x14ac:dyDescent="0.25">
      <c r="A36" s="149" t="s">
        <v>57</v>
      </c>
      <c r="B36" s="18">
        <v>5</v>
      </c>
      <c r="C36" s="18">
        <v>5</v>
      </c>
      <c r="D36" s="18">
        <v>14</v>
      </c>
      <c r="E36" s="18">
        <v>6</v>
      </c>
      <c r="F36" s="193">
        <v>4</v>
      </c>
      <c r="G36" s="19">
        <v>9.9183428001200014</v>
      </c>
      <c r="H36" s="19">
        <v>9.8636091737941349</v>
      </c>
      <c r="I36" s="19">
        <v>27.51052436193515</v>
      </c>
      <c r="J36" s="19">
        <v>11.786315088439993</v>
      </c>
      <c r="K36" s="19">
        <v>7.8952942122350827</v>
      </c>
    </row>
    <row r="37" spans="1:11" s="16" customFormat="1" ht="15" customHeight="1" x14ac:dyDescent="0.25">
      <c r="A37" s="149" t="s">
        <v>58</v>
      </c>
      <c r="B37" s="18">
        <v>647</v>
      </c>
      <c r="C37" s="18">
        <v>701</v>
      </c>
      <c r="D37" s="18">
        <v>833</v>
      </c>
      <c r="E37" s="18">
        <v>770</v>
      </c>
      <c r="F37" s="193">
        <v>792</v>
      </c>
      <c r="G37" s="19">
        <v>40.772704922207012</v>
      </c>
      <c r="H37" s="19">
        <v>44.087171970748855</v>
      </c>
      <c r="I37" s="19">
        <v>52.410915074341268</v>
      </c>
      <c r="J37" s="19">
        <v>48.556260538666216</v>
      </c>
      <c r="K37" s="19">
        <v>50.294258205228047</v>
      </c>
    </row>
    <row r="38" spans="1:11" s="16" customFormat="1" ht="15" customHeight="1" x14ac:dyDescent="0.25">
      <c r="A38" s="149" t="s">
        <v>59</v>
      </c>
      <c r="B38" s="18">
        <v>30</v>
      </c>
      <c r="C38" s="18">
        <v>26</v>
      </c>
      <c r="D38" s="18">
        <v>32</v>
      </c>
      <c r="E38" s="18">
        <v>39</v>
      </c>
      <c r="F38" s="193">
        <v>30</v>
      </c>
      <c r="G38" s="19">
        <v>15.691821052268864</v>
      </c>
      <c r="H38" s="19">
        <v>13.347714164712814</v>
      </c>
      <c r="I38" s="19">
        <v>16.177769418600406</v>
      </c>
      <c r="J38" s="19">
        <v>19.534743552058984</v>
      </c>
      <c r="K38" s="19">
        <v>14.880075957839908</v>
      </c>
    </row>
    <row r="39" spans="1:11" s="16" customFormat="1" ht="15" customHeight="1" x14ac:dyDescent="0.25">
      <c r="A39" s="149" t="s">
        <v>60</v>
      </c>
      <c r="B39" s="18">
        <v>0</v>
      </c>
      <c r="C39" s="18" t="s">
        <v>97</v>
      </c>
      <c r="D39" s="18" t="s">
        <v>97</v>
      </c>
      <c r="E39" s="18" t="s">
        <v>97</v>
      </c>
      <c r="F39" s="193" t="s">
        <v>97</v>
      </c>
      <c r="G39" s="19">
        <v>0</v>
      </c>
      <c r="H39" s="19" t="s">
        <v>97</v>
      </c>
      <c r="I39" s="19" t="s">
        <v>97</v>
      </c>
      <c r="J39" s="19" t="s">
        <v>97</v>
      </c>
      <c r="K39" s="19" t="s">
        <v>97</v>
      </c>
    </row>
    <row r="40" spans="1:11" s="16" customFormat="1" ht="15" customHeight="1" x14ac:dyDescent="0.25">
      <c r="A40" s="149" t="s">
        <v>61</v>
      </c>
      <c r="B40" s="18">
        <v>502</v>
      </c>
      <c r="C40" s="18">
        <v>565</v>
      </c>
      <c r="D40" s="18">
        <v>680</v>
      </c>
      <c r="E40" s="18">
        <v>846</v>
      </c>
      <c r="F40" s="193">
        <v>738</v>
      </c>
      <c r="G40" s="19">
        <v>42.64322220647508</v>
      </c>
      <c r="H40" s="19">
        <v>47.560631601721035</v>
      </c>
      <c r="I40" s="19">
        <v>56.839925691393759</v>
      </c>
      <c r="J40" s="19">
        <v>70.129422272204451</v>
      </c>
      <c r="K40" s="19">
        <v>60.926614434502611</v>
      </c>
    </row>
    <row r="41" spans="1:11" s="16" customFormat="1" ht="15" customHeight="1" x14ac:dyDescent="0.25">
      <c r="A41" s="149" t="s">
        <v>62</v>
      </c>
      <c r="B41" s="18">
        <v>380</v>
      </c>
      <c r="C41" s="18">
        <v>461</v>
      </c>
      <c r="D41" s="18">
        <v>502</v>
      </c>
      <c r="E41" s="18">
        <v>440</v>
      </c>
      <c r="F41" s="193">
        <v>475</v>
      </c>
      <c r="G41" s="19">
        <v>50.228799061824063</v>
      </c>
      <c r="H41" s="19">
        <v>60.193810106318089</v>
      </c>
      <c r="I41" s="19">
        <v>64.827351072358695</v>
      </c>
      <c r="J41" s="19">
        <v>56.286077237816087</v>
      </c>
      <c r="K41" s="19">
        <v>60.719717829511154</v>
      </c>
    </row>
    <row r="42" spans="1:11" s="16" customFormat="1" ht="15" customHeight="1" x14ac:dyDescent="0.25">
      <c r="A42" s="149" t="s">
        <v>63</v>
      </c>
      <c r="B42" s="18">
        <v>4</v>
      </c>
      <c r="C42" s="18">
        <v>6</v>
      </c>
      <c r="D42" s="18">
        <v>2</v>
      </c>
      <c r="E42" s="18">
        <v>5</v>
      </c>
      <c r="F42" s="193">
        <v>7</v>
      </c>
      <c r="G42" s="19">
        <v>13.11991928863381</v>
      </c>
      <c r="H42" s="19">
        <v>19.304898390952086</v>
      </c>
      <c r="I42" s="19">
        <v>6.3041493573567502</v>
      </c>
      <c r="J42" s="19">
        <v>15.575121500657424</v>
      </c>
      <c r="K42" s="19">
        <v>21.509655483520469</v>
      </c>
    </row>
    <row r="43" spans="1:11" s="16" customFormat="1" ht="15" customHeight="1" x14ac:dyDescent="0.25">
      <c r="A43" s="149" t="s">
        <v>64</v>
      </c>
      <c r="B43" s="18">
        <v>386</v>
      </c>
      <c r="C43" s="18">
        <v>437</v>
      </c>
      <c r="D43" s="18">
        <v>631</v>
      </c>
      <c r="E43" s="18">
        <v>521</v>
      </c>
      <c r="F43" s="193">
        <v>618</v>
      </c>
      <c r="G43" s="19">
        <v>36.095185036391491</v>
      </c>
      <c r="H43" s="19">
        <v>40.623350091759377</v>
      </c>
      <c r="I43" s="19">
        <v>58.260328046367242</v>
      </c>
      <c r="J43" s="19">
        <v>47.948485767554168</v>
      </c>
      <c r="K43" s="19">
        <v>56.893743265644353</v>
      </c>
    </row>
    <row r="44" spans="1:11" s="16" customFormat="1" ht="15" customHeight="1" x14ac:dyDescent="0.25">
      <c r="A44" s="149" t="s">
        <v>65</v>
      </c>
      <c r="B44" s="18">
        <v>1084</v>
      </c>
      <c r="C44" s="18">
        <v>1015</v>
      </c>
      <c r="D44" s="18">
        <v>1049</v>
      </c>
      <c r="E44" s="18">
        <v>980</v>
      </c>
      <c r="F44" s="193">
        <v>1098</v>
      </c>
      <c r="G44" s="19">
        <v>65.648161998862989</v>
      </c>
      <c r="H44" s="19">
        <v>61.106950936801177</v>
      </c>
      <c r="I44" s="19">
        <v>63.137820325121787</v>
      </c>
      <c r="J44" s="19">
        <v>58.838586105748561</v>
      </c>
      <c r="K44" s="19">
        <v>66.225227186557817</v>
      </c>
    </row>
    <row r="45" spans="1:11" s="16" customFormat="1" ht="15" customHeight="1" x14ac:dyDescent="0.25">
      <c r="A45" s="149" t="s">
        <v>66</v>
      </c>
      <c r="B45" s="18">
        <v>1342</v>
      </c>
      <c r="C45" s="18">
        <v>1293</v>
      </c>
      <c r="D45" s="18">
        <v>1395</v>
      </c>
      <c r="E45" s="18">
        <v>1126</v>
      </c>
      <c r="F45" s="193">
        <v>1128</v>
      </c>
      <c r="G45" s="19">
        <v>304.32644120457132</v>
      </c>
      <c r="H45" s="19">
        <v>292.18068732271882</v>
      </c>
      <c r="I45" s="19">
        <v>315.48034700813707</v>
      </c>
      <c r="J45" s="19">
        <v>255.18473952659889</v>
      </c>
      <c r="K45" s="19">
        <v>260.28605728754007</v>
      </c>
    </row>
    <row r="46" spans="1:11" s="16" customFormat="1" ht="15" customHeight="1" x14ac:dyDescent="0.25">
      <c r="A46" s="149" t="s">
        <v>67</v>
      </c>
      <c r="B46" s="18">
        <v>383</v>
      </c>
      <c r="C46" s="18">
        <v>318</v>
      </c>
      <c r="D46" s="18">
        <v>219</v>
      </c>
      <c r="E46" s="18">
        <v>202</v>
      </c>
      <c r="F46" s="193">
        <v>218</v>
      </c>
      <c r="G46" s="19">
        <v>102.03912585429789</v>
      </c>
      <c r="H46" s="19">
        <v>83.652056031833069</v>
      </c>
      <c r="I46" s="19">
        <v>56.737984090337491</v>
      </c>
      <c r="J46" s="19">
        <v>51.699259683143211</v>
      </c>
      <c r="K46" s="19">
        <v>55.354128770994464</v>
      </c>
    </row>
    <row r="47" spans="1:11" s="16" customFormat="1" ht="15" customHeight="1" x14ac:dyDescent="0.25">
      <c r="A47" s="149" t="s">
        <v>68</v>
      </c>
      <c r="B47" s="18">
        <v>20</v>
      </c>
      <c r="C47" s="18">
        <v>26</v>
      </c>
      <c r="D47" s="18">
        <v>27</v>
      </c>
      <c r="E47" s="18">
        <v>16</v>
      </c>
      <c r="F47" s="193">
        <v>23</v>
      </c>
      <c r="G47" s="19">
        <v>13.822633189973821</v>
      </c>
      <c r="H47" s="19">
        <v>17.894008316987481</v>
      </c>
      <c r="I47" s="19">
        <v>18.598299577056466</v>
      </c>
      <c r="J47" s="19">
        <v>11.009412307285469</v>
      </c>
      <c r="K47" s="19">
        <v>16.07616512350987</v>
      </c>
    </row>
    <row r="48" spans="1:11" s="16" customFormat="1" ht="15" customHeight="1" x14ac:dyDescent="0.25">
      <c r="A48" s="149" t="s">
        <v>69</v>
      </c>
      <c r="B48" s="18">
        <v>117</v>
      </c>
      <c r="C48" s="18">
        <v>143</v>
      </c>
      <c r="D48" s="18">
        <v>167</v>
      </c>
      <c r="E48" s="18">
        <v>179</v>
      </c>
      <c r="F48" s="193">
        <v>120</v>
      </c>
      <c r="G48" s="19">
        <v>30.931485419339324</v>
      </c>
      <c r="H48" s="19">
        <v>37.738696458188514</v>
      </c>
      <c r="I48" s="19">
        <v>44.092787034018684</v>
      </c>
      <c r="J48" s="19">
        <v>47.443432224685054</v>
      </c>
      <c r="K48" s="19">
        <v>32.097094245049682</v>
      </c>
    </row>
    <row r="49" spans="1:11" s="16" customFormat="1" ht="15" customHeight="1" x14ac:dyDescent="0.25">
      <c r="A49" s="149" t="s">
        <v>70</v>
      </c>
      <c r="B49" s="18">
        <v>64</v>
      </c>
      <c r="C49" s="18">
        <v>86</v>
      </c>
      <c r="D49" s="18">
        <v>90</v>
      </c>
      <c r="E49" s="18">
        <v>74</v>
      </c>
      <c r="F49" s="193">
        <v>71</v>
      </c>
      <c r="G49" s="19">
        <v>28.396082476911666</v>
      </c>
      <c r="H49" s="19">
        <v>37.964022646371177</v>
      </c>
      <c r="I49" s="19">
        <v>39.63427788179208</v>
      </c>
      <c r="J49" s="19">
        <v>32.609099748150228</v>
      </c>
      <c r="K49" s="19">
        <v>31.678274973427563</v>
      </c>
    </row>
    <row r="50" spans="1:11" s="16" customFormat="1" ht="15" customHeight="1" x14ac:dyDescent="0.25">
      <c r="A50" s="149" t="s">
        <v>71</v>
      </c>
      <c r="B50" s="18">
        <v>362</v>
      </c>
      <c r="C50" s="18">
        <v>405</v>
      </c>
      <c r="D50" s="18">
        <v>445</v>
      </c>
      <c r="E50" s="18">
        <v>450</v>
      </c>
      <c r="F50" s="193">
        <v>425</v>
      </c>
      <c r="G50" s="19">
        <v>37.053795758972853</v>
      </c>
      <c r="H50" s="19">
        <v>41.311132137587343</v>
      </c>
      <c r="I50" s="19">
        <v>45.402923812640239</v>
      </c>
      <c r="J50" s="19">
        <v>45.989962608295514</v>
      </c>
      <c r="K50" s="19">
        <v>43.880548750503301</v>
      </c>
    </row>
    <row r="51" spans="1:11" s="16" customFormat="1" ht="15" customHeight="1" x14ac:dyDescent="0.25">
      <c r="A51" s="149" t="s">
        <v>72</v>
      </c>
      <c r="B51" s="18">
        <v>60</v>
      </c>
      <c r="C51" s="18">
        <v>51</v>
      </c>
      <c r="D51" s="18">
        <v>48</v>
      </c>
      <c r="E51" s="18">
        <v>43</v>
      </c>
      <c r="F51" s="193">
        <v>72</v>
      </c>
      <c r="G51" s="19">
        <v>43.470104173657674</v>
      </c>
      <c r="H51" s="19">
        <v>37.119326815189105</v>
      </c>
      <c r="I51" s="19">
        <v>35.118398221977039</v>
      </c>
      <c r="J51" s="19">
        <v>31.462037762769199</v>
      </c>
      <c r="K51" s="19">
        <v>53.661713428767769</v>
      </c>
    </row>
    <row r="52" spans="1:11" s="16" customFormat="1" ht="15" customHeight="1" x14ac:dyDescent="0.25">
      <c r="A52" s="149" t="s">
        <v>73</v>
      </c>
      <c r="B52" s="18">
        <v>25</v>
      </c>
      <c r="C52" s="18">
        <v>50</v>
      </c>
      <c r="D52" s="18">
        <v>33</v>
      </c>
      <c r="E52" s="18">
        <v>60</v>
      </c>
      <c r="F52" s="193">
        <v>51</v>
      </c>
      <c r="G52" s="19">
        <v>28.071905736600225</v>
      </c>
      <c r="H52" s="19">
        <v>56.035475980071979</v>
      </c>
      <c r="I52" s="19">
        <v>37.023285701762561</v>
      </c>
      <c r="J52" s="19">
        <v>67.134832265018559</v>
      </c>
      <c r="K52" s="19">
        <v>56.989758081729747</v>
      </c>
    </row>
    <row r="53" spans="1:11" s="16" customFormat="1" ht="15" customHeight="1" x14ac:dyDescent="0.25">
      <c r="A53" s="149" t="s">
        <v>74</v>
      </c>
      <c r="B53" s="18">
        <v>0</v>
      </c>
      <c r="C53" s="18">
        <v>0</v>
      </c>
      <c r="D53" s="18">
        <v>0</v>
      </c>
      <c r="E53" s="18">
        <v>0</v>
      </c>
      <c r="F53" s="193">
        <v>0</v>
      </c>
      <c r="G53" s="19">
        <v>0</v>
      </c>
      <c r="H53" s="19">
        <v>0</v>
      </c>
      <c r="I53" s="19">
        <v>0</v>
      </c>
      <c r="J53" s="19">
        <v>0</v>
      </c>
      <c r="K53" s="19">
        <v>0</v>
      </c>
    </row>
    <row r="54" spans="1:11" s="16" customFormat="1" ht="15" customHeight="1" x14ac:dyDescent="0.25">
      <c r="A54" s="149" t="s">
        <v>75</v>
      </c>
      <c r="B54" s="18" t="s">
        <v>97</v>
      </c>
      <c r="C54" s="18" t="s">
        <v>97</v>
      </c>
      <c r="D54" s="18" t="s">
        <v>97</v>
      </c>
      <c r="E54" s="18" t="s">
        <v>97</v>
      </c>
      <c r="F54" s="193" t="s">
        <v>97</v>
      </c>
      <c r="G54" s="19" t="s">
        <v>97</v>
      </c>
      <c r="H54" s="19" t="s">
        <v>97</v>
      </c>
      <c r="I54" s="19" t="s">
        <v>97</v>
      </c>
      <c r="J54" s="19" t="s">
        <v>97</v>
      </c>
      <c r="K54" s="19" t="s">
        <v>97</v>
      </c>
    </row>
    <row r="55" spans="1:11" s="16" customFormat="1" ht="15" customHeight="1" x14ac:dyDescent="0.25">
      <c r="A55" s="149" t="s">
        <v>76</v>
      </c>
      <c r="B55" s="18">
        <v>66</v>
      </c>
      <c r="C55" s="18">
        <v>100</v>
      </c>
      <c r="D55" s="18">
        <v>93</v>
      </c>
      <c r="E55" s="18">
        <v>86</v>
      </c>
      <c r="F55" s="193">
        <v>118</v>
      </c>
      <c r="G55" s="19">
        <v>29.65299732757358</v>
      </c>
      <c r="H55" s="19">
        <v>44.598576016672816</v>
      </c>
      <c r="I55" s="19">
        <v>41.253439734898166</v>
      </c>
      <c r="J55" s="19">
        <v>38.019648663826956</v>
      </c>
      <c r="K55" s="19">
        <v>52.268143883778933</v>
      </c>
    </row>
    <row r="56" spans="1:11" s="16" customFormat="1" ht="15" customHeight="1" x14ac:dyDescent="0.25">
      <c r="A56" s="149" t="s">
        <v>77</v>
      </c>
      <c r="B56" s="18">
        <v>98</v>
      </c>
      <c r="C56" s="18">
        <v>150</v>
      </c>
      <c r="D56" s="18">
        <v>127</v>
      </c>
      <c r="E56" s="18">
        <v>89</v>
      </c>
      <c r="F56" s="193">
        <v>82</v>
      </c>
      <c r="G56" s="19">
        <v>39.620604653474928</v>
      </c>
      <c r="H56" s="19">
        <v>61.124919561114005</v>
      </c>
      <c r="I56" s="19">
        <v>52.215009680000335</v>
      </c>
      <c r="J56" s="19">
        <v>36.822918478499609</v>
      </c>
      <c r="K56" s="19">
        <v>34.27752810686038</v>
      </c>
    </row>
    <row r="57" spans="1:11" s="16" customFormat="1" ht="15" customHeight="1" x14ac:dyDescent="0.25">
      <c r="A57" s="149" t="s">
        <v>78</v>
      </c>
      <c r="B57" s="18">
        <v>133</v>
      </c>
      <c r="C57" s="18">
        <v>150</v>
      </c>
      <c r="D57" s="18">
        <v>144</v>
      </c>
      <c r="E57" s="18">
        <v>134</v>
      </c>
      <c r="F57" s="193">
        <v>245</v>
      </c>
      <c r="G57" s="19">
        <v>48.945218309908377</v>
      </c>
      <c r="H57" s="19">
        <v>54.882979724922045</v>
      </c>
      <c r="I57" s="19">
        <v>52.477632662855079</v>
      </c>
      <c r="J57" s="19">
        <v>48.634036535401812</v>
      </c>
      <c r="K57" s="19">
        <v>89.088199132287556</v>
      </c>
    </row>
    <row r="58" spans="1:11" s="16" customFormat="1" ht="15" customHeight="1" x14ac:dyDescent="0.25">
      <c r="A58" s="149" t="s">
        <v>79</v>
      </c>
      <c r="B58" s="18">
        <v>4</v>
      </c>
      <c r="C58" s="18">
        <v>14</v>
      </c>
      <c r="D58" s="18">
        <v>36</v>
      </c>
      <c r="E58" s="18">
        <v>38</v>
      </c>
      <c r="F58" s="193">
        <v>37</v>
      </c>
      <c r="G58" s="19">
        <v>8.2002533687616452</v>
      </c>
      <c r="H58" s="19">
        <v>28.246823470735897</v>
      </c>
      <c r="I58" s="19">
        <v>71.339332910691368</v>
      </c>
      <c r="J58" s="19">
        <v>75.632369608031723</v>
      </c>
      <c r="K58" s="19">
        <v>73.037054821709205</v>
      </c>
    </row>
    <row r="59" spans="1:11" s="16" customFormat="1" ht="15" customHeight="1" x14ac:dyDescent="0.25">
      <c r="A59" s="149" t="s">
        <v>80</v>
      </c>
      <c r="B59" s="18">
        <v>4</v>
      </c>
      <c r="C59" s="18">
        <v>6</v>
      </c>
      <c r="D59" s="18">
        <v>6</v>
      </c>
      <c r="E59" s="18">
        <v>17</v>
      </c>
      <c r="F59" s="193">
        <v>23</v>
      </c>
      <c r="G59" s="19">
        <v>12.525346272962979</v>
      </c>
      <c r="H59" s="19">
        <v>18.694132343843503</v>
      </c>
      <c r="I59" s="19">
        <v>18.50425599497045</v>
      </c>
      <c r="J59" s="19">
        <v>52.22259725414898</v>
      </c>
      <c r="K59" s="19">
        <v>70.357233568940586</v>
      </c>
    </row>
    <row r="60" spans="1:11" s="16" customFormat="1" ht="15" customHeight="1" x14ac:dyDescent="0.25">
      <c r="A60" s="149" t="s">
        <v>81</v>
      </c>
      <c r="B60" s="18" t="s">
        <v>97</v>
      </c>
      <c r="C60" s="18" t="s">
        <v>97</v>
      </c>
      <c r="D60" s="18" t="s">
        <v>97</v>
      </c>
      <c r="E60" s="18" t="s">
        <v>97</v>
      </c>
      <c r="F60" s="193" t="s">
        <v>97</v>
      </c>
      <c r="G60" s="19" t="s">
        <v>97</v>
      </c>
      <c r="H60" s="19" t="s">
        <v>97</v>
      </c>
      <c r="I60" s="19" t="s">
        <v>97</v>
      </c>
      <c r="J60" s="19" t="s">
        <v>97</v>
      </c>
      <c r="K60" s="19" t="s">
        <v>97</v>
      </c>
    </row>
    <row r="61" spans="1:11" s="16" customFormat="1" ht="15" customHeight="1" x14ac:dyDescent="0.25">
      <c r="A61" s="149" t="s">
        <v>82</v>
      </c>
      <c r="B61" s="18">
        <v>47</v>
      </c>
      <c r="C61" s="18">
        <v>30</v>
      </c>
      <c r="D61" s="18">
        <v>46</v>
      </c>
      <c r="E61" s="18">
        <v>80</v>
      </c>
      <c r="F61" s="193">
        <v>104</v>
      </c>
      <c r="G61" s="19">
        <v>20.118694999725871</v>
      </c>
      <c r="H61" s="19">
        <v>12.777101765250816</v>
      </c>
      <c r="I61" s="19">
        <v>19.477739077319089</v>
      </c>
      <c r="J61" s="19">
        <v>33.694788723801544</v>
      </c>
      <c r="K61" s="19">
        <v>43.656508380495929</v>
      </c>
    </row>
    <row r="62" spans="1:11" s="16" customFormat="1" ht="15" customHeight="1" x14ac:dyDescent="0.25">
      <c r="A62" s="149" t="s">
        <v>83</v>
      </c>
      <c r="B62" s="18">
        <v>8</v>
      </c>
      <c r="C62" s="18">
        <v>8</v>
      </c>
      <c r="D62" s="18">
        <v>8</v>
      </c>
      <c r="E62" s="18">
        <v>5</v>
      </c>
      <c r="F62" s="193">
        <v>3</v>
      </c>
      <c r="G62" s="19">
        <v>27.941775771049866</v>
      </c>
      <c r="H62" s="19">
        <v>27.726317374016954</v>
      </c>
      <c r="I62" s="19">
        <v>27.736766313661736</v>
      </c>
      <c r="J62" s="19">
        <v>17.289807128144268</v>
      </c>
      <c r="K62" s="19">
        <v>10.507572025692259</v>
      </c>
    </row>
    <row r="63" spans="1:11" s="16" customFormat="1" ht="15" customHeight="1" x14ac:dyDescent="0.25">
      <c r="A63" s="149" t="s">
        <v>84</v>
      </c>
      <c r="B63" s="18">
        <v>86</v>
      </c>
      <c r="C63" s="18">
        <v>129</v>
      </c>
      <c r="D63" s="18">
        <v>128</v>
      </c>
      <c r="E63" s="18">
        <v>120</v>
      </c>
      <c r="F63" s="193">
        <v>178</v>
      </c>
      <c r="G63" s="19">
        <v>20.276316875870897</v>
      </c>
      <c r="H63" s="19">
        <v>30.413154143182553</v>
      </c>
      <c r="I63" s="19">
        <v>30.323376926161764</v>
      </c>
      <c r="J63" s="19">
        <v>28.469197778185919</v>
      </c>
      <c r="K63" s="19">
        <v>42.563865565483205</v>
      </c>
    </row>
    <row r="64" spans="1:11" s="16" customFormat="1" ht="15" customHeight="1" x14ac:dyDescent="0.25">
      <c r="A64" s="149" t="s">
        <v>85</v>
      </c>
      <c r="B64" s="18">
        <v>31</v>
      </c>
      <c r="C64" s="18">
        <v>45</v>
      </c>
      <c r="D64" s="18">
        <v>44</v>
      </c>
      <c r="E64" s="18">
        <v>50</v>
      </c>
      <c r="F64" s="193">
        <v>38</v>
      </c>
      <c r="G64" s="19">
        <v>29.48863764985126</v>
      </c>
      <c r="H64" s="19">
        <v>42.5664257116009</v>
      </c>
      <c r="I64" s="19">
        <v>41.69742210008787</v>
      </c>
      <c r="J64" s="19">
        <v>47.283394017494977</v>
      </c>
      <c r="K64" s="19">
        <v>35.860900771053842</v>
      </c>
    </row>
    <row r="65" spans="1:13" s="16" customFormat="1" ht="15" customHeight="1" x14ac:dyDescent="0.25">
      <c r="A65" s="149" t="s">
        <v>86</v>
      </c>
      <c r="B65" s="18">
        <v>6</v>
      </c>
      <c r="C65" s="18">
        <v>16</v>
      </c>
      <c r="D65" s="18">
        <v>23</v>
      </c>
      <c r="E65" s="18">
        <v>42</v>
      </c>
      <c r="F65" s="193">
        <v>38</v>
      </c>
      <c r="G65" s="19">
        <v>15.199632801204775</v>
      </c>
      <c r="H65" s="19">
        <v>40.176322997934008</v>
      </c>
      <c r="I65" s="19">
        <v>56.997409184142406</v>
      </c>
      <c r="J65" s="19">
        <v>102.58782415761743</v>
      </c>
      <c r="K65" s="19">
        <v>92.01366119175762</v>
      </c>
    </row>
    <row r="66" spans="1:13" s="22" customFormat="1" ht="24.95" customHeight="1" x14ac:dyDescent="0.25">
      <c r="A66" s="21" t="s">
        <v>87</v>
      </c>
      <c r="B66" s="16"/>
      <c r="C66" s="16"/>
      <c r="D66" s="16"/>
      <c r="E66" s="16"/>
      <c r="F66" s="16"/>
      <c r="G66" s="53"/>
      <c r="H66" s="16"/>
      <c r="I66" s="16"/>
      <c r="J66" s="16"/>
      <c r="K66" s="16"/>
      <c r="L66" s="16"/>
    </row>
    <row r="67" spans="1:13" s="16" customFormat="1" ht="18" customHeight="1" x14ac:dyDescent="0.25">
      <c r="A67" s="23" t="s">
        <v>288</v>
      </c>
      <c r="G67" s="53"/>
    </row>
    <row r="68" spans="1:13" s="22" customFormat="1" ht="15.95" customHeight="1" x14ac:dyDescent="0.25">
      <c r="A68" s="23" t="s">
        <v>98</v>
      </c>
      <c r="B68" s="16"/>
      <c r="C68" s="16"/>
      <c r="D68" s="16"/>
      <c r="E68" s="16"/>
      <c r="F68" s="16"/>
      <c r="G68" s="53"/>
      <c r="H68" s="16"/>
      <c r="I68" s="16"/>
    </row>
    <row r="69" spans="1:13" s="22" customFormat="1" ht="18" customHeight="1" x14ac:dyDescent="0.25">
      <c r="A69" s="23" t="s">
        <v>88</v>
      </c>
      <c r="B69" s="16"/>
      <c r="C69" s="16"/>
      <c r="D69" s="16"/>
      <c r="E69" s="16"/>
      <c r="F69" s="16"/>
      <c r="G69" s="53"/>
      <c r="H69" s="16"/>
      <c r="I69" s="16"/>
      <c r="J69" s="16"/>
      <c r="K69" s="16"/>
      <c r="L69" s="16"/>
    </row>
    <row r="70" spans="1:13" s="22" customFormat="1" ht="18" customHeight="1" x14ac:dyDescent="0.25">
      <c r="A70" s="23" t="s">
        <v>89</v>
      </c>
      <c r="B70" s="16"/>
      <c r="C70" s="16"/>
      <c r="D70" s="16"/>
      <c r="E70" s="16"/>
      <c r="F70" s="16"/>
      <c r="G70" s="54"/>
      <c r="H70" s="16"/>
      <c r="I70" s="16"/>
      <c r="J70" s="16"/>
      <c r="K70" s="16"/>
      <c r="L70" s="16"/>
    </row>
    <row r="71" spans="1:13" s="22" customFormat="1" ht="18" customHeight="1" x14ac:dyDescent="0.25">
      <c r="A71" s="66" t="s">
        <v>116</v>
      </c>
      <c r="B71" s="24"/>
      <c r="C71" s="24"/>
      <c r="D71" s="24"/>
      <c r="E71" s="24"/>
      <c r="F71" s="24"/>
      <c r="G71" s="54"/>
      <c r="H71" s="24"/>
      <c r="I71" s="24"/>
      <c r="J71" s="24"/>
      <c r="K71" s="24"/>
      <c r="L71" s="24"/>
    </row>
    <row r="72" spans="1:13" s="22" customFormat="1" ht="15.75" x14ac:dyDescent="0.25">
      <c r="A72" s="66" t="s">
        <v>117</v>
      </c>
      <c r="B72" s="16"/>
      <c r="C72" s="16"/>
      <c r="D72" s="16"/>
      <c r="E72" s="16"/>
      <c r="F72" s="16"/>
      <c r="G72" s="53"/>
      <c r="H72" s="16"/>
      <c r="I72" s="16"/>
      <c r="J72" s="16"/>
      <c r="K72" s="16"/>
      <c r="L72" s="16"/>
    </row>
    <row r="73" spans="1:13" ht="15.75" x14ac:dyDescent="0.25">
      <c r="A73" s="65" t="s">
        <v>10</v>
      </c>
      <c r="G73" s="26"/>
      <c r="M73" s="27"/>
    </row>
  </sheetData>
  <sheetProtection algorithmName="SHA-512" hashValue="PQMRZqwYrhnHJ2jJWBBWKmi+v4GvI/YjFMfH8yVNg/wFDP4GbJpP54nEn/sf407ronD40jOxiGjZVy5Z7rWRZA==" saltValue="6k3I3NBFH6hMLlK7jG+Wkg==" spinCount="100000" sheet="1" objects="1" scenarios="1"/>
  <hyperlinks>
    <hyperlink ref="A73" location="'Table of Contents'!A1" display="Click here to return to the Table of Contents" xr:uid="{76BBABDB-8460-4A3C-BB86-074BAEF84638}"/>
  </hyperlinks>
  <printOptions horizontalCentered="1"/>
  <pageMargins left="0.25" right="0.25" top="0.3" bottom="0.1" header="0.3" footer="0"/>
  <pageSetup scale="67" orientation="portrait" r:id="rId1"/>
  <tableParts count="1">
    <tablePart r:id="rId2"/>
  </tableParts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D49D8B-804A-4A7B-969E-2EB43DD30F8D}">
  <sheetPr codeName="Sheet54">
    <pageSetUpPr fitToPage="1"/>
  </sheetPr>
  <dimension ref="A1:Q47"/>
  <sheetViews>
    <sheetView zoomScaleNormal="100" workbookViewId="0">
      <selection activeCell="A2" sqref="A2"/>
    </sheetView>
  </sheetViews>
  <sheetFormatPr defaultColWidth="9.140625" defaultRowHeight="12.75" x14ac:dyDescent="0.2"/>
  <cols>
    <col min="1" max="1" width="30.7109375" style="25" customWidth="1"/>
    <col min="2" max="2" width="10.7109375" style="77" customWidth="1"/>
    <col min="3" max="7" width="10.7109375" style="25" customWidth="1"/>
    <col min="8" max="8" width="10.7109375" style="77" customWidth="1"/>
    <col min="9" max="13" width="10.7109375" style="25" customWidth="1"/>
    <col min="14" max="16384" width="9.140625" style="25"/>
  </cols>
  <sheetData>
    <row r="1" spans="1:17" ht="21" x14ac:dyDescent="0.35">
      <c r="A1" s="84" t="s">
        <v>293</v>
      </c>
    </row>
    <row r="2" spans="1:17" ht="35.1" customHeight="1" x14ac:dyDescent="0.2">
      <c r="A2" s="113" t="s">
        <v>294</v>
      </c>
      <c r="B2" s="81"/>
      <c r="C2" s="33"/>
      <c r="D2" s="33"/>
      <c r="E2" s="33"/>
      <c r="F2" s="33"/>
      <c r="G2" s="33"/>
      <c r="H2" s="81"/>
      <c r="I2" s="33"/>
      <c r="J2" s="33"/>
      <c r="K2" s="33"/>
      <c r="L2" s="33"/>
      <c r="M2" s="33"/>
      <c r="Q2" s="82" t="s">
        <v>11</v>
      </c>
    </row>
    <row r="3" spans="1:17" ht="38.1" customHeight="1" thickBot="1" x14ac:dyDescent="0.35">
      <c r="A3" s="251" t="s">
        <v>119</v>
      </c>
      <c r="B3" s="7" t="s">
        <v>13</v>
      </c>
      <c r="C3" s="7" t="s">
        <v>14</v>
      </c>
      <c r="D3" s="7" t="s">
        <v>15</v>
      </c>
      <c r="E3" s="7" t="s">
        <v>16</v>
      </c>
      <c r="F3" s="294" t="s">
        <v>17</v>
      </c>
      <c r="G3" s="8" t="s">
        <v>18</v>
      </c>
      <c r="H3" s="8" t="s">
        <v>19</v>
      </c>
      <c r="I3" s="8" t="s">
        <v>20</v>
      </c>
      <c r="J3" s="8" t="s">
        <v>21</v>
      </c>
      <c r="K3" s="8" t="s">
        <v>22</v>
      </c>
    </row>
    <row r="4" spans="1:17" s="16" customFormat="1" ht="15.75" customHeight="1" x14ac:dyDescent="0.25">
      <c r="A4" s="315" t="s">
        <v>105</v>
      </c>
      <c r="B4" s="181">
        <v>13701</v>
      </c>
      <c r="C4" s="181">
        <v>15386</v>
      </c>
      <c r="D4" s="181">
        <v>16611</v>
      </c>
      <c r="E4" s="181">
        <v>15279</v>
      </c>
      <c r="F4" s="317">
        <v>17302</v>
      </c>
      <c r="G4" s="198">
        <v>34.799999999999997</v>
      </c>
      <c r="H4" s="198">
        <v>39</v>
      </c>
      <c r="I4" s="198">
        <v>42</v>
      </c>
      <c r="J4" s="198">
        <v>38.6</v>
      </c>
      <c r="K4" s="198">
        <v>43.9</v>
      </c>
    </row>
    <row r="5" spans="1:17" s="16" customFormat="1" ht="15.75" customHeight="1" x14ac:dyDescent="0.25">
      <c r="A5" s="253" t="s">
        <v>120</v>
      </c>
      <c r="B5" s="40">
        <v>4</v>
      </c>
      <c r="C5" s="40">
        <v>3</v>
      </c>
      <c r="D5" s="40">
        <v>3</v>
      </c>
      <c r="E5" s="40">
        <v>6</v>
      </c>
      <c r="F5" s="277">
        <v>2</v>
      </c>
      <c r="G5" s="41">
        <v>0.1</v>
      </c>
      <c r="H5" s="41">
        <v>0.04</v>
      </c>
      <c r="I5" s="41">
        <v>0.04</v>
      </c>
      <c r="J5" s="41">
        <v>0.1</v>
      </c>
      <c r="K5" s="41">
        <v>0.03</v>
      </c>
    </row>
    <row r="6" spans="1:17" s="16" customFormat="1" ht="15.75" customHeight="1" x14ac:dyDescent="0.25">
      <c r="A6" s="254" t="s">
        <v>121</v>
      </c>
      <c r="B6" s="40">
        <v>453</v>
      </c>
      <c r="C6" s="40">
        <v>523</v>
      </c>
      <c r="D6" s="40">
        <v>503</v>
      </c>
      <c r="E6" s="40">
        <v>420</v>
      </c>
      <c r="F6" s="277">
        <v>461</v>
      </c>
      <c r="G6" s="41">
        <v>16.5</v>
      </c>
      <c r="H6" s="41">
        <v>19</v>
      </c>
      <c r="I6" s="41">
        <v>18.3</v>
      </c>
      <c r="J6" s="41">
        <v>15.3</v>
      </c>
      <c r="K6" s="41">
        <v>16.899999999999999</v>
      </c>
    </row>
    <row r="7" spans="1:17" s="16" customFormat="1" ht="15.75" customHeight="1" x14ac:dyDescent="0.25">
      <c r="A7" s="254" t="s">
        <v>122</v>
      </c>
      <c r="B7" s="40">
        <v>1878</v>
      </c>
      <c r="C7" s="40">
        <v>2062</v>
      </c>
      <c r="D7" s="40">
        <v>2035</v>
      </c>
      <c r="E7" s="40">
        <v>1768</v>
      </c>
      <c r="F7" s="277">
        <v>1945</v>
      </c>
      <c r="G7" s="41">
        <v>62.2</v>
      </c>
      <c r="H7" s="41">
        <v>69.099999999999994</v>
      </c>
      <c r="I7" s="41">
        <v>68.900000000000006</v>
      </c>
      <c r="J7" s="41">
        <v>60.3</v>
      </c>
      <c r="K7" s="41">
        <v>67.3</v>
      </c>
    </row>
    <row r="8" spans="1:17" s="16" customFormat="1" ht="15.75" customHeight="1" x14ac:dyDescent="0.25">
      <c r="A8" s="254" t="s">
        <v>123</v>
      </c>
      <c r="B8" s="40">
        <v>2486</v>
      </c>
      <c r="C8" s="40">
        <v>2911</v>
      </c>
      <c r="D8" s="40">
        <v>3163</v>
      </c>
      <c r="E8" s="40">
        <v>2915</v>
      </c>
      <c r="F8" s="277">
        <v>3127</v>
      </c>
      <c r="G8" s="41">
        <v>98.2</v>
      </c>
      <c r="H8" s="41">
        <v>112.4</v>
      </c>
      <c r="I8" s="41">
        <v>119.8</v>
      </c>
      <c r="J8" s="41">
        <v>109.2</v>
      </c>
      <c r="K8" s="41">
        <v>116.8</v>
      </c>
    </row>
    <row r="9" spans="1:17" s="16" customFormat="1" ht="15.75" customHeight="1" x14ac:dyDescent="0.25">
      <c r="A9" s="254" t="s">
        <v>124</v>
      </c>
      <c r="B9" s="40">
        <v>2233</v>
      </c>
      <c r="C9" s="40">
        <v>2683</v>
      </c>
      <c r="D9" s="40">
        <v>2976</v>
      </c>
      <c r="E9" s="40">
        <v>2824</v>
      </c>
      <c r="F9" s="277">
        <v>3220</v>
      </c>
      <c r="G9" s="41">
        <v>84.1</v>
      </c>
      <c r="H9" s="41">
        <v>103.9</v>
      </c>
      <c r="I9" s="41">
        <v>118.4</v>
      </c>
      <c r="J9" s="41">
        <v>114.7</v>
      </c>
      <c r="K9" s="41">
        <v>131.69999999999999</v>
      </c>
    </row>
    <row r="10" spans="1:17" s="16" customFormat="1" ht="15.75" customHeight="1" x14ac:dyDescent="0.25">
      <c r="A10" s="254" t="s">
        <v>125</v>
      </c>
      <c r="B10" s="40">
        <v>3164</v>
      </c>
      <c r="C10" s="40">
        <v>3525</v>
      </c>
      <c r="D10" s="40">
        <v>3947</v>
      </c>
      <c r="E10" s="40">
        <v>3738</v>
      </c>
      <c r="F10" s="277">
        <v>4508</v>
      </c>
      <c r="G10" s="41">
        <v>61.2</v>
      </c>
      <c r="H10" s="41">
        <v>67.7</v>
      </c>
      <c r="I10" s="41">
        <v>75.5</v>
      </c>
      <c r="J10" s="41">
        <v>71.599999999999994</v>
      </c>
      <c r="K10" s="41">
        <v>87</v>
      </c>
    </row>
    <row r="11" spans="1:17" s="16" customFormat="1" ht="15.75" customHeight="1" x14ac:dyDescent="0.25">
      <c r="A11" s="254" t="s">
        <v>126</v>
      </c>
      <c r="B11" s="40">
        <v>3480</v>
      </c>
      <c r="C11" s="40">
        <v>3679</v>
      </c>
      <c r="D11" s="40">
        <v>3984</v>
      </c>
      <c r="E11" s="40">
        <v>3608</v>
      </c>
      <c r="F11" s="277">
        <v>4037</v>
      </c>
      <c r="G11" s="41">
        <v>22.3</v>
      </c>
      <c r="H11" s="41">
        <v>23.2</v>
      </c>
      <c r="I11" s="41">
        <v>24.9</v>
      </c>
      <c r="J11" s="41">
        <v>22.3</v>
      </c>
      <c r="K11" s="41">
        <v>24.9</v>
      </c>
    </row>
    <row r="12" spans="1:17" s="16" customFormat="1" ht="15.75" customHeight="1" thickBot="1" x14ac:dyDescent="0.3">
      <c r="A12" s="254" t="s">
        <v>127</v>
      </c>
      <c r="B12" s="40">
        <v>3</v>
      </c>
      <c r="C12" s="40">
        <v>0</v>
      </c>
      <c r="D12" s="40">
        <v>0</v>
      </c>
      <c r="E12" s="40">
        <v>0</v>
      </c>
      <c r="F12" s="277">
        <v>2</v>
      </c>
      <c r="G12" s="56" t="s">
        <v>128</v>
      </c>
      <c r="H12" s="56" t="s">
        <v>128</v>
      </c>
      <c r="I12" s="56" t="s">
        <v>128</v>
      </c>
      <c r="J12" s="56" t="s">
        <v>128</v>
      </c>
      <c r="K12" s="56" t="s">
        <v>128</v>
      </c>
    </row>
    <row r="13" spans="1:17" s="16" customFormat="1" ht="15.75" customHeight="1" x14ac:dyDescent="0.25">
      <c r="A13" s="316" t="s">
        <v>129</v>
      </c>
      <c r="B13" s="186">
        <v>1859</v>
      </c>
      <c r="C13" s="186">
        <v>2557</v>
      </c>
      <c r="D13" s="186">
        <v>3009</v>
      </c>
      <c r="E13" s="186">
        <v>2931</v>
      </c>
      <c r="F13" s="318">
        <v>3798</v>
      </c>
      <c r="G13" s="200">
        <v>9.4</v>
      </c>
      <c r="H13" s="200">
        <v>12.9</v>
      </c>
      <c r="I13" s="200">
        <v>15.2</v>
      </c>
      <c r="J13" s="200">
        <v>14.8</v>
      </c>
      <c r="K13" s="200">
        <v>19.3</v>
      </c>
    </row>
    <row r="14" spans="1:17" s="16" customFormat="1" ht="15.75" customHeight="1" x14ac:dyDescent="0.25">
      <c r="A14" s="253" t="s">
        <v>130</v>
      </c>
      <c r="B14" s="40">
        <v>3</v>
      </c>
      <c r="C14" s="40">
        <v>0</v>
      </c>
      <c r="D14" s="40">
        <v>2</v>
      </c>
      <c r="E14" s="40">
        <v>4</v>
      </c>
      <c r="F14" s="277">
        <v>2</v>
      </c>
      <c r="G14" s="41">
        <v>0.1</v>
      </c>
      <c r="H14" s="41">
        <v>0</v>
      </c>
      <c r="I14" s="41">
        <v>0.1</v>
      </c>
      <c r="J14" s="41">
        <v>0.1</v>
      </c>
      <c r="K14" s="41">
        <v>0.1</v>
      </c>
    </row>
    <row r="15" spans="1:17" s="16" customFormat="1" ht="15.75" customHeight="1" x14ac:dyDescent="0.25">
      <c r="A15" s="254" t="s">
        <v>131</v>
      </c>
      <c r="B15" s="40">
        <v>128</v>
      </c>
      <c r="C15" s="40">
        <v>172</v>
      </c>
      <c r="D15" s="40">
        <v>155</v>
      </c>
      <c r="E15" s="40">
        <v>141</v>
      </c>
      <c r="F15" s="277">
        <v>172</v>
      </c>
      <c r="G15" s="41">
        <v>9.6</v>
      </c>
      <c r="H15" s="41">
        <v>12.9</v>
      </c>
      <c r="I15" s="41">
        <v>11.6</v>
      </c>
      <c r="J15" s="41">
        <v>10.6</v>
      </c>
      <c r="K15" s="41">
        <v>13</v>
      </c>
    </row>
    <row r="16" spans="1:17" s="16" customFormat="1" ht="15.75" customHeight="1" x14ac:dyDescent="0.25">
      <c r="A16" s="254" t="s">
        <v>132</v>
      </c>
      <c r="B16" s="40">
        <v>330</v>
      </c>
      <c r="C16" s="40">
        <v>436</v>
      </c>
      <c r="D16" s="40">
        <v>489</v>
      </c>
      <c r="E16" s="40">
        <v>471</v>
      </c>
      <c r="F16" s="277">
        <v>575</v>
      </c>
      <c r="G16" s="41">
        <v>22.9</v>
      </c>
      <c r="H16" s="41">
        <v>30.5</v>
      </c>
      <c r="I16" s="41">
        <v>34.6</v>
      </c>
      <c r="J16" s="41">
        <v>33.6</v>
      </c>
      <c r="K16" s="41">
        <v>41.6</v>
      </c>
    </row>
    <row r="17" spans="1:11" s="16" customFormat="1" ht="15.75" customHeight="1" x14ac:dyDescent="0.25">
      <c r="A17" s="254" t="s">
        <v>133</v>
      </c>
      <c r="B17" s="40">
        <v>357</v>
      </c>
      <c r="C17" s="40">
        <v>531</v>
      </c>
      <c r="D17" s="40">
        <v>618</v>
      </c>
      <c r="E17" s="40">
        <v>620</v>
      </c>
      <c r="F17" s="277">
        <v>783</v>
      </c>
      <c r="G17" s="41">
        <v>29.5</v>
      </c>
      <c r="H17" s="41">
        <v>42.8</v>
      </c>
      <c r="I17" s="41">
        <v>48.9</v>
      </c>
      <c r="J17" s="41">
        <v>48.5</v>
      </c>
      <c r="K17" s="41">
        <v>60.9</v>
      </c>
    </row>
    <row r="18" spans="1:11" s="16" customFormat="1" ht="15.75" customHeight="1" x14ac:dyDescent="0.25">
      <c r="A18" s="254" t="s">
        <v>134</v>
      </c>
      <c r="B18" s="40">
        <v>313</v>
      </c>
      <c r="C18" s="40">
        <v>476</v>
      </c>
      <c r="D18" s="40">
        <v>576</v>
      </c>
      <c r="E18" s="40">
        <v>583</v>
      </c>
      <c r="F18" s="277">
        <v>713</v>
      </c>
      <c r="G18" s="41">
        <v>24.4</v>
      </c>
      <c r="H18" s="41">
        <v>38.200000000000003</v>
      </c>
      <c r="I18" s="41">
        <v>47.5</v>
      </c>
      <c r="J18" s="41">
        <v>49.2</v>
      </c>
      <c r="K18" s="41">
        <v>60.6</v>
      </c>
    </row>
    <row r="19" spans="1:11" s="16" customFormat="1" ht="15.75" customHeight="1" x14ac:dyDescent="0.25">
      <c r="A19" s="254" t="s">
        <v>135</v>
      </c>
      <c r="B19" s="40">
        <v>452</v>
      </c>
      <c r="C19" s="40">
        <v>595</v>
      </c>
      <c r="D19" s="40">
        <v>725</v>
      </c>
      <c r="E19" s="40">
        <v>729</v>
      </c>
      <c r="F19" s="277">
        <v>1034</v>
      </c>
      <c r="G19" s="41">
        <v>17.7</v>
      </c>
      <c r="H19" s="41">
        <v>23.3</v>
      </c>
      <c r="I19" s="41">
        <v>28.3</v>
      </c>
      <c r="J19" s="41">
        <v>28.5</v>
      </c>
      <c r="K19" s="41">
        <v>40.799999999999997</v>
      </c>
    </row>
    <row r="20" spans="1:11" s="16" customFormat="1" ht="15.75" customHeight="1" x14ac:dyDescent="0.25">
      <c r="A20" s="254" t="s">
        <v>136</v>
      </c>
      <c r="B20" s="40">
        <v>276</v>
      </c>
      <c r="C20" s="40">
        <v>347</v>
      </c>
      <c r="D20" s="40">
        <v>444</v>
      </c>
      <c r="E20" s="40">
        <v>383</v>
      </c>
      <c r="F20" s="277">
        <v>517</v>
      </c>
      <c r="G20" s="41">
        <v>3.4</v>
      </c>
      <c r="H20" s="41">
        <v>4.2</v>
      </c>
      <c r="I20" s="41">
        <v>5.3</v>
      </c>
      <c r="J20" s="41">
        <v>4.5</v>
      </c>
      <c r="K20" s="41">
        <v>6.1</v>
      </c>
    </row>
    <row r="21" spans="1:11" s="16" customFormat="1" ht="15.75" customHeight="1" thickBot="1" x14ac:dyDescent="0.3">
      <c r="A21" s="254" t="s">
        <v>137</v>
      </c>
      <c r="B21" s="40">
        <v>0</v>
      </c>
      <c r="C21" s="40">
        <v>0</v>
      </c>
      <c r="D21" s="40">
        <v>0</v>
      </c>
      <c r="E21" s="40">
        <v>0</v>
      </c>
      <c r="F21" s="277">
        <v>2</v>
      </c>
      <c r="G21" s="56" t="s">
        <v>128</v>
      </c>
      <c r="H21" s="56" t="s">
        <v>128</v>
      </c>
      <c r="I21" s="56" t="s">
        <v>128</v>
      </c>
      <c r="J21" s="56" t="s">
        <v>128</v>
      </c>
      <c r="K21" s="56" t="s">
        <v>128</v>
      </c>
    </row>
    <row r="22" spans="1:11" s="16" customFormat="1" ht="15.75" customHeight="1" x14ac:dyDescent="0.25">
      <c r="A22" s="316" t="s">
        <v>138</v>
      </c>
      <c r="B22" s="186">
        <v>11831</v>
      </c>
      <c r="C22" s="186">
        <v>12819</v>
      </c>
      <c r="D22" s="186">
        <v>13589</v>
      </c>
      <c r="E22" s="186">
        <v>12326</v>
      </c>
      <c r="F22" s="318">
        <v>13468</v>
      </c>
      <c r="G22" s="200">
        <v>60.3</v>
      </c>
      <c r="H22" s="200">
        <v>65.099999999999994</v>
      </c>
      <c r="I22" s="200">
        <v>68.900000000000006</v>
      </c>
      <c r="J22" s="200">
        <v>62.5</v>
      </c>
      <c r="K22" s="200">
        <v>68.599999999999994</v>
      </c>
    </row>
    <row r="23" spans="1:11" s="16" customFormat="1" ht="15.75" customHeight="1" x14ac:dyDescent="0.25">
      <c r="A23" s="253" t="s">
        <v>139</v>
      </c>
      <c r="B23" s="40">
        <v>1</v>
      </c>
      <c r="C23" s="40">
        <v>3</v>
      </c>
      <c r="D23" s="40">
        <v>1</v>
      </c>
      <c r="E23" s="40">
        <v>2</v>
      </c>
      <c r="F23" s="277">
        <v>0</v>
      </c>
      <c r="G23" s="41">
        <v>0.03</v>
      </c>
      <c r="H23" s="41">
        <v>0.1</v>
      </c>
      <c r="I23" s="41">
        <v>0.03</v>
      </c>
      <c r="J23" s="41">
        <v>0.1</v>
      </c>
      <c r="K23" s="41">
        <v>0</v>
      </c>
    </row>
    <row r="24" spans="1:11" s="16" customFormat="1" ht="15.75" customHeight="1" x14ac:dyDescent="0.25">
      <c r="A24" s="254" t="s">
        <v>140</v>
      </c>
      <c r="B24" s="40">
        <v>324</v>
      </c>
      <c r="C24" s="40">
        <v>351</v>
      </c>
      <c r="D24" s="40">
        <v>348</v>
      </c>
      <c r="E24" s="40">
        <v>278</v>
      </c>
      <c r="F24" s="277">
        <v>289</v>
      </c>
      <c r="G24" s="41">
        <v>22.9</v>
      </c>
      <c r="H24" s="41">
        <v>24.8</v>
      </c>
      <c r="I24" s="41">
        <v>24.7</v>
      </c>
      <c r="J24" s="41">
        <v>19.8</v>
      </c>
      <c r="K24" s="41">
        <v>20.6</v>
      </c>
    </row>
    <row r="25" spans="1:11" s="16" customFormat="1" ht="15.75" customHeight="1" x14ac:dyDescent="0.25">
      <c r="A25" s="254" t="s">
        <v>141</v>
      </c>
      <c r="B25" s="40">
        <v>1546</v>
      </c>
      <c r="C25" s="40">
        <v>1626</v>
      </c>
      <c r="D25" s="40">
        <v>1544</v>
      </c>
      <c r="E25" s="40">
        <v>1294</v>
      </c>
      <c r="F25" s="277">
        <v>1366</v>
      </c>
      <c r="G25" s="41">
        <v>98.2</v>
      </c>
      <c r="H25" s="41">
        <v>104.4</v>
      </c>
      <c r="I25" s="41">
        <v>100.3</v>
      </c>
      <c r="J25" s="41">
        <v>84.7</v>
      </c>
      <c r="K25" s="41">
        <v>90.8</v>
      </c>
    </row>
    <row r="26" spans="1:11" s="16" customFormat="1" ht="15.75" customHeight="1" x14ac:dyDescent="0.25">
      <c r="A26" s="254" t="s">
        <v>142</v>
      </c>
      <c r="B26" s="40">
        <v>2126</v>
      </c>
      <c r="C26" s="40">
        <v>2378</v>
      </c>
      <c r="D26" s="40">
        <v>2543</v>
      </c>
      <c r="E26" s="40">
        <v>2293</v>
      </c>
      <c r="F26" s="277">
        <v>2333</v>
      </c>
      <c r="G26" s="41">
        <v>161.1</v>
      </c>
      <c r="H26" s="41">
        <v>176</v>
      </c>
      <c r="I26" s="41">
        <v>184.7</v>
      </c>
      <c r="J26" s="41">
        <v>165</v>
      </c>
      <c r="K26" s="41">
        <v>167.5</v>
      </c>
    </row>
    <row r="27" spans="1:11" s="16" customFormat="1" ht="15.75" customHeight="1" x14ac:dyDescent="0.25">
      <c r="A27" s="254" t="s">
        <v>143</v>
      </c>
      <c r="B27" s="40">
        <v>1919</v>
      </c>
      <c r="C27" s="40">
        <v>2202</v>
      </c>
      <c r="D27" s="40">
        <v>2394</v>
      </c>
      <c r="E27" s="40">
        <v>2237</v>
      </c>
      <c r="F27" s="277">
        <v>2496</v>
      </c>
      <c r="G27" s="41">
        <v>140</v>
      </c>
      <c r="H27" s="41">
        <v>164.8</v>
      </c>
      <c r="I27" s="41">
        <v>184</v>
      </c>
      <c r="J27" s="41">
        <v>175.2</v>
      </c>
      <c r="K27" s="41">
        <v>196.9</v>
      </c>
    </row>
    <row r="28" spans="1:11" s="16" customFormat="1" ht="15.75" customHeight="1" x14ac:dyDescent="0.25">
      <c r="A28" s="254" t="s">
        <v>144</v>
      </c>
      <c r="B28" s="40">
        <v>2709</v>
      </c>
      <c r="C28" s="40">
        <v>2929</v>
      </c>
      <c r="D28" s="40">
        <v>3220</v>
      </c>
      <c r="E28" s="40">
        <v>3001</v>
      </c>
      <c r="F28" s="277">
        <v>3468</v>
      </c>
      <c r="G28" s="41">
        <v>103.4</v>
      </c>
      <c r="H28" s="41">
        <v>110.7</v>
      </c>
      <c r="I28" s="41">
        <v>121</v>
      </c>
      <c r="J28" s="41">
        <v>112.8</v>
      </c>
      <c r="K28" s="41">
        <v>131.1</v>
      </c>
    </row>
    <row r="29" spans="1:11" s="16" customFormat="1" ht="15.75" customHeight="1" x14ac:dyDescent="0.25">
      <c r="A29" s="254" t="s">
        <v>145</v>
      </c>
      <c r="B29" s="40">
        <v>3203</v>
      </c>
      <c r="C29" s="40">
        <v>3330</v>
      </c>
      <c r="D29" s="40">
        <v>3539</v>
      </c>
      <c r="E29" s="40">
        <v>3221</v>
      </c>
      <c r="F29" s="277">
        <v>3516</v>
      </c>
      <c r="G29" s="41">
        <v>42.9</v>
      </c>
      <c r="H29" s="41">
        <v>44.1</v>
      </c>
      <c r="I29" s="41">
        <v>46.3</v>
      </c>
      <c r="J29" s="41">
        <v>41.8</v>
      </c>
      <c r="K29" s="41">
        <v>45.4</v>
      </c>
    </row>
    <row r="30" spans="1:11" s="16" customFormat="1" ht="15.75" customHeight="1" thickBot="1" x14ac:dyDescent="0.3">
      <c r="A30" s="254" t="s">
        <v>146</v>
      </c>
      <c r="B30" s="40">
        <v>3</v>
      </c>
      <c r="C30" s="40">
        <v>0</v>
      </c>
      <c r="D30" s="40">
        <v>0</v>
      </c>
      <c r="E30" s="40">
        <v>0</v>
      </c>
      <c r="F30" s="277">
        <v>0</v>
      </c>
      <c r="G30" s="56" t="s">
        <v>128</v>
      </c>
      <c r="H30" s="56" t="s">
        <v>128</v>
      </c>
      <c r="I30" s="56" t="s">
        <v>128</v>
      </c>
      <c r="J30" s="56" t="s">
        <v>128</v>
      </c>
      <c r="K30" s="56" t="s">
        <v>128</v>
      </c>
    </row>
    <row r="31" spans="1:11" s="16" customFormat="1" ht="15.75" customHeight="1" x14ac:dyDescent="0.25">
      <c r="A31" s="316" t="s">
        <v>147</v>
      </c>
      <c r="B31" s="186">
        <v>11</v>
      </c>
      <c r="C31" s="186">
        <v>10</v>
      </c>
      <c r="D31" s="186">
        <v>13</v>
      </c>
      <c r="E31" s="186">
        <v>22</v>
      </c>
      <c r="F31" s="318">
        <v>36</v>
      </c>
      <c r="G31" s="201" t="s">
        <v>128</v>
      </c>
      <c r="H31" s="201" t="s">
        <v>128</v>
      </c>
      <c r="I31" s="201" t="s">
        <v>128</v>
      </c>
      <c r="J31" s="201" t="s">
        <v>128</v>
      </c>
      <c r="K31" s="201" t="s">
        <v>128</v>
      </c>
    </row>
    <row r="32" spans="1:11" s="16" customFormat="1" ht="15.75" customHeight="1" x14ac:dyDescent="0.25">
      <c r="A32" s="253" t="s">
        <v>148</v>
      </c>
      <c r="B32" s="40">
        <v>0</v>
      </c>
      <c r="C32" s="40">
        <v>0</v>
      </c>
      <c r="D32" s="40">
        <v>0</v>
      </c>
      <c r="E32" s="40">
        <v>0</v>
      </c>
      <c r="F32" s="277">
        <v>0</v>
      </c>
      <c r="G32" s="58" t="s">
        <v>128</v>
      </c>
      <c r="H32" s="58" t="s">
        <v>128</v>
      </c>
      <c r="I32" s="58" t="s">
        <v>128</v>
      </c>
      <c r="J32" s="58" t="s">
        <v>128</v>
      </c>
      <c r="K32" s="58" t="s">
        <v>128</v>
      </c>
    </row>
    <row r="33" spans="1:13" s="16" customFormat="1" ht="15.75" customHeight="1" x14ac:dyDescent="0.25">
      <c r="A33" s="254" t="s">
        <v>149</v>
      </c>
      <c r="B33" s="40">
        <v>1</v>
      </c>
      <c r="C33" s="40">
        <v>0</v>
      </c>
      <c r="D33" s="40">
        <v>0</v>
      </c>
      <c r="E33" s="40">
        <v>1</v>
      </c>
      <c r="F33" s="277">
        <v>0</v>
      </c>
      <c r="G33" s="58" t="s">
        <v>128</v>
      </c>
      <c r="H33" s="58" t="s">
        <v>128</v>
      </c>
      <c r="I33" s="58" t="s">
        <v>128</v>
      </c>
      <c r="J33" s="58" t="s">
        <v>128</v>
      </c>
      <c r="K33" s="58" t="s">
        <v>128</v>
      </c>
    </row>
    <row r="34" spans="1:13" s="16" customFormat="1" ht="15.75" customHeight="1" x14ac:dyDescent="0.25">
      <c r="A34" s="254" t="s">
        <v>150</v>
      </c>
      <c r="B34" s="40">
        <v>2</v>
      </c>
      <c r="C34" s="40">
        <v>0</v>
      </c>
      <c r="D34" s="40">
        <v>2</v>
      </c>
      <c r="E34" s="40">
        <v>3</v>
      </c>
      <c r="F34" s="277">
        <v>4</v>
      </c>
      <c r="G34" s="58" t="s">
        <v>128</v>
      </c>
      <c r="H34" s="58" t="s">
        <v>128</v>
      </c>
      <c r="I34" s="58" t="s">
        <v>128</v>
      </c>
      <c r="J34" s="58" t="s">
        <v>128</v>
      </c>
      <c r="K34" s="58" t="s">
        <v>128</v>
      </c>
    </row>
    <row r="35" spans="1:13" s="16" customFormat="1" ht="15.75" customHeight="1" x14ac:dyDescent="0.25">
      <c r="A35" s="254" t="s">
        <v>151</v>
      </c>
      <c r="B35" s="40">
        <v>3</v>
      </c>
      <c r="C35" s="40">
        <v>2</v>
      </c>
      <c r="D35" s="40">
        <v>2</v>
      </c>
      <c r="E35" s="40">
        <v>2</v>
      </c>
      <c r="F35" s="277">
        <v>11</v>
      </c>
      <c r="G35" s="58" t="s">
        <v>128</v>
      </c>
      <c r="H35" s="58" t="s">
        <v>128</v>
      </c>
      <c r="I35" s="58" t="s">
        <v>128</v>
      </c>
      <c r="J35" s="58" t="s">
        <v>128</v>
      </c>
      <c r="K35" s="58" t="s">
        <v>128</v>
      </c>
    </row>
    <row r="36" spans="1:13" s="16" customFormat="1" ht="15.75" customHeight="1" x14ac:dyDescent="0.25">
      <c r="A36" s="254" t="s">
        <v>152</v>
      </c>
      <c r="B36" s="40">
        <v>1</v>
      </c>
      <c r="C36" s="40">
        <v>5</v>
      </c>
      <c r="D36" s="40">
        <v>6</v>
      </c>
      <c r="E36" s="40">
        <v>4</v>
      </c>
      <c r="F36" s="277">
        <v>11</v>
      </c>
      <c r="G36" s="58" t="s">
        <v>128</v>
      </c>
      <c r="H36" s="58" t="s">
        <v>128</v>
      </c>
      <c r="I36" s="58" t="s">
        <v>128</v>
      </c>
      <c r="J36" s="58" t="s">
        <v>128</v>
      </c>
      <c r="K36" s="58" t="s">
        <v>128</v>
      </c>
    </row>
    <row r="37" spans="1:13" s="16" customFormat="1" ht="15.75" customHeight="1" x14ac:dyDescent="0.25">
      <c r="A37" s="254" t="s">
        <v>153</v>
      </c>
      <c r="B37" s="40">
        <v>3</v>
      </c>
      <c r="C37" s="40">
        <v>1</v>
      </c>
      <c r="D37" s="40">
        <v>2</v>
      </c>
      <c r="E37" s="40">
        <v>8</v>
      </c>
      <c r="F37" s="277">
        <v>6</v>
      </c>
      <c r="G37" s="58" t="s">
        <v>128</v>
      </c>
      <c r="H37" s="58" t="s">
        <v>128</v>
      </c>
      <c r="I37" s="58" t="s">
        <v>128</v>
      </c>
      <c r="J37" s="58" t="s">
        <v>128</v>
      </c>
      <c r="K37" s="58" t="s">
        <v>128</v>
      </c>
    </row>
    <row r="38" spans="1:13" s="16" customFormat="1" ht="15.75" customHeight="1" x14ac:dyDescent="0.25">
      <c r="A38" s="254" t="s">
        <v>154</v>
      </c>
      <c r="B38" s="40">
        <v>1</v>
      </c>
      <c r="C38" s="40">
        <v>2</v>
      </c>
      <c r="D38" s="40">
        <v>1</v>
      </c>
      <c r="E38" s="40">
        <v>4</v>
      </c>
      <c r="F38" s="277">
        <v>4</v>
      </c>
      <c r="G38" s="58" t="s">
        <v>128</v>
      </c>
      <c r="H38" s="58" t="s">
        <v>128</v>
      </c>
      <c r="I38" s="58" t="s">
        <v>128</v>
      </c>
      <c r="J38" s="58" t="s">
        <v>128</v>
      </c>
      <c r="K38" s="58" t="s">
        <v>128</v>
      </c>
    </row>
    <row r="39" spans="1:13" s="16" customFormat="1" ht="15.75" customHeight="1" x14ac:dyDescent="0.25">
      <c r="A39" s="254" t="s">
        <v>155</v>
      </c>
      <c r="B39" s="40">
        <v>0</v>
      </c>
      <c r="C39" s="40">
        <v>0</v>
      </c>
      <c r="D39" s="40">
        <v>0</v>
      </c>
      <c r="E39" s="40">
        <v>0</v>
      </c>
      <c r="F39" s="277">
        <v>0</v>
      </c>
      <c r="G39" s="59" t="s">
        <v>128</v>
      </c>
      <c r="H39" s="59" t="s">
        <v>128</v>
      </c>
      <c r="I39" s="59" t="s">
        <v>128</v>
      </c>
      <c r="J39" s="59" t="s">
        <v>128</v>
      </c>
      <c r="K39" s="59" t="s">
        <v>128</v>
      </c>
    </row>
    <row r="40" spans="1:13" s="16" customFormat="1" ht="24.95" customHeight="1" x14ac:dyDescent="0.25">
      <c r="A40" s="23" t="s">
        <v>288</v>
      </c>
    </row>
    <row r="41" spans="1:13" s="22" customFormat="1" ht="18" customHeight="1" x14ac:dyDescent="0.25">
      <c r="A41" s="23" t="s">
        <v>115</v>
      </c>
      <c r="B41" s="47"/>
      <c r="C41" s="16"/>
      <c r="D41" s="16"/>
      <c r="E41" s="16"/>
      <c r="F41" s="16"/>
      <c r="G41" s="16"/>
      <c r="H41" s="47"/>
      <c r="I41" s="16"/>
      <c r="J41" s="16"/>
      <c r="K41" s="16"/>
      <c r="L41" s="16"/>
      <c r="M41" s="16"/>
    </row>
    <row r="42" spans="1:13" s="22" customFormat="1" ht="20.100000000000001" customHeight="1" x14ac:dyDescent="0.25">
      <c r="A42" s="76" t="s">
        <v>89</v>
      </c>
      <c r="B42" s="47"/>
      <c r="C42" s="16"/>
      <c r="D42" s="16"/>
      <c r="E42" s="16"/>
      <c r="F42" s="16"/>
      <c r="G42" s="16"/>
      <c r="H42" s="47"/>
      <c r="I42" s="16"/>
      <c r="J42" s="16"/>
      <c r="K42" s="16"/>
    </row>
    <row r="43" spans="1:13" s="22" customFormat="1" ht="20.100000000000001" customHeight="1" x14ac:dyDescent="0.25">
      <c r="A43" s="66" t="s">
        <v>156</v>
      </c>
      <c r="B43" s="47"/>
      <c r="C43" s="16"/>
      <c r="D43" s="16"/>
      <c r="E43" s="16"/>
      <c r="F43" s="16"/>
      <c r="G43" s="16"/>
      <c r="H43" s="47"/>
      <c r="I43" s="16"/>
      <c r="J43" s="16"/>
      <c r="K43" s="16"/>
    </row>
    <row r="44" spans="1:13" s="22" customFormat="1" ht="15.75" customHeight="1" x14ac:dyDescent="0.25">
      <c r="A44" s="67" t="s">
        <v>157</v>
      </c>
      <c r="B44" s="48"/>
      <c r="C44" s="16"/>
      <c r="D44" s="16"/>
      <c r="E44" s="16"/>
      <c r="F44" s="16"/>
      <c r="G44" s="16"/>
      <c r="H44" s="48"/>
      <c r="I44" s="16"/>
      <c r="J44" s="16"/>
      <c r="K44" s="16"/>
    </row>
    <row r="45" spans="1:13" s="22" customFormat="1" ht="20.100000000000001" customHeight="1" x14ac:dyDescent="0.25">
      <c r="A45" s="66" t="s">
        <v>6</v>
      </c>
      <c r="B45" s="49"/>
      <c r="C45" s="24"/>
      <c r="D45" s="24"/>
      <c r="E45" s="24"/>
      <c r="F45" s="24"/>
      <c r="G45" s="24"/>
      <c r="H45" s="49"/>
      <c r="I45" s="24"/>
      <c r="J45" s="24"/>
      <c r="K45" s="24"/>
    </row>
    <row r="46" spans="1:13" s="22" customFormat="1" ht="15.75" customHeight="1" x14ac:dyDescent="0.25">
      <c r="A46" s="67" t="s">
        <v>7</v>
      </c>
      <c r="B46" s="48"/>
      <c r="C46" s="16"/>
      <c r="D46" s="16"/>
      <c r="E46" s="16"/>
      <c r="F46" s="16"/>
      <c r="G46" s="16"/>
      <c r="H46" s="48"/>
      <c r="I46" s="16"/>
      <c r="J46" s="16"/>
      <c r="K46" s="16"/>
    </row>
    <row r="47" spans="1:13" ht="15.75" x14ac:dyDescent="0.25">
      <c r="A47" s="65" t="s">
        <v>10</v>
      </c>
      <c r="B47" s="25"/>
      <c r="G47" s="26"/>
      <c r="H47" s="25"/>
      <c r="M47" s="27"/>
    </row>
  </sheetData>
  <sheetProtection algorithmName="SHA-512" hashValue="0e5NBJUT3Eg0GxiwwIsFHo0iy6/zJKSaB3oxLZmNa/ViM4iY95R9j8n2NzAz6l4lsBrNfVR5+XmkieX6qXiV7A==" saltValue="pwiaIL8PTOMHxnDxaci/bA==" spinCount="100000" sheet="1" objects="1" scenarios="1"/>
  <hyperlinks>
    <hyperlink ref="A47" location="'Table of Contents'!A1" display="Click here to return to the Table of Contents" xr:uid="{D4D8721E-F7AA-4117-84E1-5AA8033E10E7}"/>
  </hyperlinks>
  <printOptions horizontalCentered="1"/>
  <pageMargins left="0.4" right="0.4" top="0.3" bottom="0.1" header="0.3" footer="0"/>
  <pageSetup scale="65" orientation="portrait" r:id="rId1"/>
  <headerFooter alignWithMargins="0"/>
  <tableParts count="1">
    <tablePart r:id="rId2"/>
  </tableParts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274B33-327A-4B55-9538-4538FC622AEE}">
  <sheetPr codeName="Sheet47">
    <pageSetUpPr fitToPage="1"/>
  </sheetPr>
  <dimension ref="A1:M42"/>
  <sheetViews>
    <sheetView zoomScaleNormal="100" workbookViewId="0"/>
  </sheetViews>
  <sheetFormatPr defaultColWidth="9.140625" defaultRowHeight="12.75" x14ac:dyDescent="0.2"/>
  <cols>
    <col min="1" max="1" width="41.140625" style="25" customWidth="1"/>
    <col min="2" max="2" width="8.7109375" style="26" customWidth="1"/>
    <col min="3" max="7" width="10.7109375" style="25" customWidth="1"/>
    <col min="8" max="8" width="10.85546875" style="26" customWidth="1"/>
    <col min="9" max="13" width="10.7109375" style="25" customWidth="1"/>
    <col min="14" max="16384" width="9.140625" style="25"/>
  </cols>
  <sheetData>
    <row r="1" spans="1:11" ht="30.75" customHeight="1" x14ac:dyDescent="0.2">
      <c r="A1" s="113" t="s">
        <v>357</v>
      </c>
    </row>
    <row r="2" spans="1:11" s="10" customFormat="1" ht="38.1" customHeight="1" thickBot="1" x14ac:dyDescent="0.35">
      <c r="A2" s="171" t="s">
        <v>158</v>
      </c>
      <c r="B2" s="7" t="s">
        <v>13</v>
      </c>
      <c r="C2" s="7" t="s">
        <v>14</v>
      </c>
      <c r="D2" s="7" t="s">
        <v>15</v>
      </c>
      <c r="E2" s="7" t="s">
        <v>16</v>
      </c>
      <c r="F2" s="195" t="s">
        <v>17</v>
      </c>
      <c r="G2" s="8" t="s">
        <v>18</v>
      </c>
      <c r="H2" s="8" t="s">
        <v>19</v>
      </c>
      <c r="I2" s="8" t="s">
        <v>20</v>
      </c>
      <c r="J2" s="8" t="s">
        <v>21</v>
      </c>
      <c r="K2" s="8" t="s">
        <v>22</v>
      </c>
    </row>
    <row r="3" spans="1:11" s="16" customFormat="1" ht="15.75" customHeight="1" x14ac:dyDescent="0.25">
      <c r="A3" s="178" t="s">
        <v>105</v>
      </c>
      <c r="B3" s="181">
        <v>13701</v>
      </c>
      <c r="C3" s="181">
        <v>15386</v>
      </c>
      <c r="D3" s="181">
        <v>16611</v>
      </c>
      <c r="E3" s="181">
        <v>15279</v>
      </c>
      <c r="F3" s="197">
        <v>17302</v>
      </c>
      <c r="G3" s="198">
        <v>34.799999999999997</v>
      </c>
      <c r="H3" s="198">
        <v>39</v>
      </c>
      <c r="I3" s="198">
        <v>42</v>
      </c>
      <c r="J3" s="198">
        <v>38.6</v>
      </c>
      <c r="K3" s="198">
        <v>43.9</v>
      </c>
    </row>
    <row r="4" spans="1:11" s="16" customFormat="1" ht="15.75" customHeight="1" x14ac:dyDescent="0.25">
      <c r="A4" s="172" t="s">
        <v>159</v>
      </c>
      <c r="B4" s="40">
        <v>62</v>
      </c>
      <c r="C4" s="40">
        <v>63</v>
      </c>
      <c r="D4" s="40">
        <v>66</v>
      </c>
      <c r="E4" s="40">
        <v>59</v>
      </c>
      <c r="F4" s="196">
        <v>75</v>
      </c>
      <c r="G4" s="41">
        <v>36.299999999999997</v>
      </c>
      <c r="H4" s="41">
        <v>36.799999999999997</v>
      </c>
      <c r="I4" s="41">
        <v>38.5</v>
      </c>
      <c r="J4" s="41">
        <v>34.299999999999997</v>
      </c>
      <c r="K4" s="41">
        <v>43.7</v>
      </c>
    </row>
    <row r="5" spans="1:11" s="16" customFormat="1" ht="15.75" customHeight="1" x14ac:dyDescent="0.25">
      <c r="A5" s="173" t="s">
        <v>160</v>
      </c>
      <c r="B5" s="40">
        <v>711</v>
      </c>
      <c r="C5" s="40">
        <v>828</v>
      </c>
      <c r="D5" s="40">
        <v>931</v>
      </c>
      <c r="E5" s="40">
        <v>789</v>
      </c>
      <c r="F5" s="196">
        <v>772</v>
      </c>
      <c r="G5" s="41">
        <v>13.8</v>
      </c>
      <c r="H5" s="41">
        <v>15.9</v>
      </c>
      <c r="I5" s="41">
        <v>17.899999999999999</v>
      </c>
      <c r="J5" s="41">
        <v>15.2</v>
      </c>
      <c r="K5" s="41">
        <v>15</v>
      </c>
    </row>
    <row r="6" spans="1:11" s="16" customFormat="1" ht="15.75" customHeight="1" x14ac:dyDescent="0.25">
      <c r="A6" s="173" t="s">
        <v>161</v>
      </c>
      <c r="B6" s="40">
        <v>1681</v>
      </c>
      <c r="C6" s="40">
        <v>2026</v>
      </c>
      <c r="D6" s="40">
        <v>2230</v>
      </c>
      <c r="E6" s="40">
        <v>1997</v>
      </c>
      <c r="F6" s="196">
        <v>2362</v>
      </c>
      <c r="G6" s="41">
        <v>74.599999999999994</v>
      </c>
      <c r="H6" s="41">
        <v>89.8</v>
      </c>
      <c r="I6" s="41">
        <v>98.5</v>
      </c>
      <c r="J6" s="41">
        <v>88</v>
      </c>
      <c r="K6" s="41">
        <v>104.4</v>
      </c>
    </row>
    <row r="7" spans="1:11" s="16" customFormat="1" ht="15.75" customHeight="1" x14ac:dyDescent="0.25">
      <c r="A7" s="173" t="s">
        <v>162</v>
      </c>
      <c r="B7" s="40">
        <v>5572</v>
      </c>
      <c r="C7" s="40">
        <v>6154</v>
      </c>
      <c r="D7" s="40">
        <v>6658</v>
      </c>
      <c r="E7" s="40">
        <v>5959</v>
      </c>
      <c r="F7" s="196">
        <v>7220</v>
      </c>
      <c r="G7" s="41">
        <v>36.299999999999997</v>
      </c>
      <c r="H7" s="41">
        <v>39.799999999999997</v>
      </c>
      <c r="I7" s="41">
        <v>42.8</v>
      </c>
      <c r="J7" s="41">
        <v>38.200000000000003</v>
      </c>
      <c r="K7" s="41">
        <v>46.4</v>
      </c>
    </row>
    <row r="8" spans="1:11" s="16" customFormat="1" ht="15.75" customHeight="1" x14ac:dyDescent="0.25">
      <c r="A8" s="173" t="s">
        <v>163</v>
      </c>
      <c r="B8" s="40">
        <v>31</v>
      </c>
      <c r="C8" s="40">
        <v>47</v>
      </c>
      <c r="D8" s="40">
        <v>55</v>
      </c>
      <c r="E8" s="40">
        <v>57</v>
      </c>
      <c r="F8" s="196">
        <v>48</v>
      </c>
      <c r="G8" s="41">
        <v>21.9</v>
      </c>
      <c r="H8" s="41">
        <v>33</v>
      </c>
      <c r="I8" s="41">
        <v>38.6</v>
      </c>
      <c r="J8" s="41">
        <v>40</v>
      </c>
      <c r="K8" s="41">
        <v>33.9</v>
      </c>
    </row>
    <row r="9" spans="1:11" s="16" customFormat="1" ht="15.75" customHeight="1" x14ac:dyDescent="0.25">
      <c r="A9" s="173" t="s">
        <v>164</v>
      </c>
      <c r="B9" s="40">
        <v>4359</v>
      </c>
      <c r="C9" s="40">
        <v>4606</v>
      </c>
      <c r="D9" s="40">
        <v>4891</v>
      </c>
      <c r="E9" s="40">
        <v>4402</v>
      </c>
      <c r="F9" s="196">
        <v>4593</v>
      </c>
      <c r="G9" s="41">
        <v>28.7</v>
      </c>
      <c r="H9" s="41">
        <v>30.4</v>
      </c>
      <c r="I9" s="41">
        <v>32.299999999999997</v>
      </c>
      <c r="J9" s="41">
        <v>29.2</v>
      </c>
      <c r="K9" s="41">
        <v>30.7</v>
      </c>
    </row>
    <row r="10" spans="1:11" s="16" customFormat="1" ht="15.75" customHeight="1" thickBot="1" x14ac:dyDescent="0.3">
      <c r="A10" s="173" t="s">
        <v>165</v>
      </c>
      <c r="B10" s="40">
        <v>1285</v>
      </c>
      <c r="C10" s="40">
        <v>1662</v>
      </c>
      <c r="D10" s="40">
        <v>1780</v>
      </c>
      <c r="E10" s="40">
        <v>2016</v>
      </c>
      <c r="F10" s="196">
        <v>2232</v>
      </c>
      <c r="G10" s="56" t="s">
        <v>128</v>
      </c>
      <c r="H10" s="56" t="s">
        <v>128</v>
      </c>
      <c r="I10" s="56" t="s">
        <v>128</v>
      </c>
      <c r="J10" s="56" t="s">
        <v>128</v>
      </c>
      <c r="K10" s="56" t="s">
        <v>128</v>
      </c>
    </row>
    <row r="11" spans="1:11" s="16" customFormat="1" ht="15.75" customHeight="1" x14ac:dyDescent="0.25">
      <c r="A11" s="183" t="s">
        <v>129</v>
      </c>
      <c r="B11" s="186">
        <v>1859</v>
      </c>
      <c r="C11" s="186">
        <v>2557</v>
      </c>
      <c r="D11" s="186">
        <v>3009</v>
      </c>
      <c r="E11" s="186">
        <v>2931</v>
      </c>
      <c r="F11" s="199">
        <v>3798</v>
      </c>
      <c r="G11" s="200">
        <v>9.4</v>
      </c>
      <c r="H11" s="200">
        <v>12.9</v>
      </c>
      <c r="I11" s="200">
        <v>15.2</v>
      </c>
      <c r="J11" s="200">
        <v>14.8</v>
      </c>
      <c r="K11" s="200">
        <v>19.3</v>
      </c>
    </row>
    <row r="12" spans="1:11" s="16" customFormat="1" ht="15.75" customHeight="1" x14ac:dyDescent="0.25">
      <c r="A12" s="172" t="s">
        <v>166</v>
      </c>
      <c r="B12" s="40">
        <v>14</v>
      </c>
      <c r="C12" s="40">
        <v>19</v>
      </c>
      <c r="D12" s="40">
        <v>16</v>
      </c>
      <c r="E12" s="40">
        <v>16</v>
      </c>
      <c r="F12" s="196">
        <v>27</v>
      </c>
      <c r="G12" s="41">
        <v>16.3</v>
      </c>
      <c r="H12" s="41">
        <v>22</v>
      </c>
      <c r="I12" s="41">
        <v>18.5</v>
      </c>
      <c r="J12" s="41">
        <v>18.5</v>
      </c>
      <c r="K12" s="41">
        <v>31.3</v>
      </c>
    </row>
    <row r="13" spans="1:11" s="16" customFormat="1" ht="15.75" customHeight="1" x14ac:dyDescent="0.25">
      <c r="A13" s="173" t="s">
        <v>167</v>
      </c>
      <c r="B13" s="40">
        <v>53</v>
      </c>
      <c r="C13" s="40">
        <v>68</v>
      </c>
      <c r="D13" s="40">
        <v>75</v>
      </c>
      <c r="E13" s="40">
        <v>58</v>
      </c>
      <c r="F13" s="196">
        <v>85</v>
      </c>
      <c r="G13" s="41">
        <v>2</v>
      </c>
      <c r="H13" s="41">
        <v>2.5</v>
      </c>
      <c r="I13" s="41">
        <v>2.8</v>
      </c>
      <c r="J13" s="41">
        <v>2.1</v>
      </c>
      <c r="K13" s="41">
        <v>3.2</v>
      </c>
    </row>
    <row r="14" spans="1:11" s="16" customFormat="1" ht="15.75" customHeight="1" x14ac:dyDescent="0.25">
      <c r="A14" s="173" t="s">
        <v>168</v>
      </c>
      <c r="B14" s="40">
        <v>296</v>
      </c>
      <c r="C14" s="40">
        <v>409</v>
      </c>
      <c r="D14" s="40">
        <v>491</v>
      </c>
      <c r="E14" s="40">
        <v>466</v>
      </c>
      <c r="F14" s="196">
        <v>556</v>
      </c>
      <c r="G14" s="41">
        <v>26</v>
      </c>
      <c r="H14" s="41">
        <v>35.9</v>
      </c>
      <c r="I14" s="41">
        <v>43</v>
      </c>
      <c r="J14" s="41">
        <v>40.700000000000003</v>
      </c>
      <c r="K14" s="41">
        <v>48.7</v>
      </c>
    </row>
    <row r="15" spans="1:11" s="16" customFormat="1" ht="15.75" customHeight="1" x14ac:dyDescent="0.25">
      <c r="A15" s="173" t="s">
        <v>169</v>
      </c>
      <c r="B15" s="40">
        <v>740</v>
      </c>
      <c r="C15" s="40">
        <v>993</v>
      </c>
      <c r="D15" s="40">
        <v>1209</v>
      </c>
      <c r="E15" s="40">
        <v>1041</v>
      </c>
      <c r="F15" s="196">
        <v>1464</v>
      </c>
      <c r="G15" s="41">
        <v>9.8000000000000007</v>
      </c>
      <c r="H15" s="41">
        <v>13</v>
      </c>
      <c r="I15" s="41">
        <v>15.8</v>
      </c>
      <c r="J15" s="41">
        <v>13.5</v>
      </c>
      <c r="K15" s="41">
        <v>19</v>
      </c>
    </row>
    <row r="16" spans="1:11" s="16" customFormat="1" ht="15.75" customHeight="1" x14ac:dyDescent="0.25">
      <c r="A16" s="173" t="s">
        <v>170</v>
      </c>
      <c r="B16" s="40">
        <v>6</v>
      </c>
      <c r="C16" s="40">
        <v>6</v>
      </c>
      <c r="D16" s="40">
        <v>7</v>
      </c>
      <c r="E16" s="40">
        <v>17</v>
      </c>
      <c r="F16" s="196">
        <v>12</v>
      </c>
      <c r="G16" s="41">
        <v>8.4</v>
      </c>
      <c r="H16" s="41">
        <v>8.4</v>
      </c>
      <c r="I16" s="41">
        <v>9.8000000000000007</v>
      </c>
      <c r="J16" s="41">
        <v>23.7</v>
      </c>
      <c r="K16" s="41">
        <v>16.8</v>
      </c>
    </row>
    <row r="17" spans="1:11" s="16" customFormat="1" ht="15.75" customHeight="1" x14ac:dyDescent="0.25">
      <c r="A17" s="173" t="s">
        <v>171</v>
      </c>
      <c r="B17" s="40">
        <v>589</v>
      </c>
      <c r="C17" s="40">
        <v>793</v>
      </c>
      <c r="D17" s="40">
        <v>861</v>
      </c>
      <c r="E17" s="40">
        <v>856</v>
      </c>
      <c r="F17" s="196">
        <v>1027</v>
      </c>
      <c r="G17" s="41">
        <v>7.8</v>
      </c>
      <c r="H17" s="41">
        <v>10.5</v>
      </c>
      <c r="I17" s="41">
        <v>11.4</v>
      </c>
      <c r="J17" s="41">
        <v>11.3</v>
      </c>
      <c r="K17" s="41">
        <v>13.7</v>
      </c>
    </row>
    <row r="18" spans="1:11" s="16" customFormat="1" ht="15.75" customHeight="1" thickBot="1" x14ac:dyDescent="0.3">
      <c r="A18" s="173" t="s">
        <v>172</v>
      </c>
      <c r="B18" s="40">
        <v>161</v>
      </c>
      <c r="C18" s="40">
        <v>269</v>
      </c>
      <c r="D18" s="40">
        <v>350</v>
      </c>
      <c r="E18" s="40">
        <v>477</v>
      </c>
      <c r="F18" s="196">
        <v>627</v>
      </c>
      <c r="G18" s="56" t="s">
        <v>128</v>
      </c>
      <c r="H18" s="56" t="s">
        <v>128</v>
      </c>
      <c r="I18" s="56" t="s">
        <v>128</v>
      </c>
      <c r="J18" s="56" t="s">
        <v>128</v>
      </c>
      <c r="K18" s="56" t="s">
        <v>128</v>
      </c>
    </row>
    <row r="19" spans="1:11" s="16" customFormat="1" ht="15.75" customHeight="1" x14ac:dyDescent="0.25">
      <c r="A19" s="183" t="s">
        <v>138</v>
      </c>
      <c r="B19" s="186">
        <v>11831</v>
      </c>
      <c r="C19" s="186">
        <v>12819</v>
      </c>
      <c r="D19" s="186">
        <v>13589</v>
      </c>
      <c r="E19" s="186">
        <v>12326</v>
      </c>
      <c r="F19" s="199">
        <v>13468</v>
      </c>
      <c r="G19" s="200">
        <v>60.3</v>
      </c>
      <c r="H19" s="200">
        <v>65.099999999999994</v>
      </c>
      <c r="I19" s="200">
        <v>68.900000000000006</v>
      </c>
      <c r="J19" s="200">
        <v>62.5</v>
      </c>
      <c r="K19" s="200">
        <v>68.599999999999994</v>
      </c>
    </row>
    <row r="20" spans="1:11" s="16" customFormat="1" ht="15.75" customHeight="1" x14ac:dyDescent="0.25">
      <c r="A20" s="172" t="s">
        <v>173</v>
      </c>
      <c r="B20" s="40">
        <v>48</v>
      </c>
      <c r="C20" s="40">
        <v>44</v>
      </c>
      <c r="D20" s="40">
        <v>50</v>
      </c>
      <c r="E20" s="40">
        <v>43</v>
      </c>
      <c r="F20" s="196">
        <v>47</v>
      </c>
      <c r="G20" s="41">
        <v>56.5</v>
      </c>
      <c r="H20" s="41">
        <v>51.7</v>
      </c>
      <c r="I20" s="41">
        <v>58.7</v>
      </c>
      <c r="J20" s="41">
        <v>50.3</v>
      </c>
      <c r="K20" s="41">
        <v>55.1</v>
      </c>
    </row>
    <row r="21" spans="1:11" s="16" customFormat="1" ht="15.75" customHeight="1" x14ac:dyDescent="0.25">
      <c r="A21" s="173" t="s">
        <v>174</v>
      </c>
      <c r="B21" s="40">
        <v>658</v>
      </c>
      <c r="C21" s="40">
        <v>760</v>
      </c>
      <c r="D21" s="40">
        <v>856</v>
      </c>
      <c r="E21" s="40">
        <v>730</v>
      </c>
      <c r="F21" s="196">
        <v>686</v>
      </c>
      <c r="G21" s="41">
        <v>26.7</v>
      </c>
      <c r="H21" s="41">
        <v>30.6</v>
      </c>
      <c r="I21" s="41">
        <v>34.5</v>
      </c>
      <c r="J21" s="41">
        <v>29.5</v>
      </c>
      <c r="K21" s="41">
        <v>27.9</v>
      </c>
    </row>
    <row r="22" spans="1:11" s="16" customFormat="1" ht="15.75" customHeight="1" x14ac:dyDescent="0.25">
      <c r="A22" s="173" t="s">
        <v>175</v>
      </c>
      <c r="B22" s="40">
        <v>1383</v>
      </c>
      <c r="C22" s="40">
        <v>1615</v>
      </c>
      <c r="D22" s="40">
        <v>1739</v>
      </c>
      <c r="E22" s="40">
        <v>1525</v>
      </c>
      <c r="F22" s="196">
        <v>1800</v>
      </c>
      <c r="G22" s="41">
        <v>124</v>
      </c>
      <c r="H22" s="41">
        <v>144.5</v>
      </c>
      <c r="I22" s="41">
        <v>155</v>
      </c>
      <c r="J22" s="41">
        <v>135.6</v>
      </c>
      <c r="K22" s="41">
        <v>160.5</v>
      </c>
    </row>
    <row r="23" spans="1:11" s="16" customFormat="1" ht="15.75" customHeight="1" x14ac:dyDescent="0.25">
      <c r="A23" s="173" t="s">
        <v>176</v>
      </c>
      <c r="B23" s="40">
        <v>4829</v>
      </c>
      <c r="C23" s="40">
        <v>5157</v>
      </c>
      <c r="D23" s="40">
        <v>5441</v>
      </c>
      <c r="E23" s="40">
        <v>4914</v>
      </c>
      <c r="F23" s="196">
        <v>5743</v>
      </c>
      <c r="G23" s="41">
        <v>62.2</v>
      </c>
      <c r="H23" s="41">
        <v>65.900000000000006</v>
      </c>
      <c r="I23" s="41">
        <v>69.2</v>
      </c>
      <c r="J23" s="41">
        <v>62.3</v>
      </c>
      <c r="K23" s="41">
        <v>72.900000000000006</v>
      </c>
    </row>
    <row r="24" spans="1:11" s="16" customFormat="1" ht="15.75" customHeight="1" x14ac:dyDescent="0.25">
      <c r="A24" s="173" t="s">
        <v>177</v>
      </c>
      <c r="B24" s="40">
        <v>25</v>
      </c>
      <c r="C24" s="40">
        <v>41</v>
      </c>
      <c r="D24" s="40">
        <v>48</v>
      </c>
      <c r="E24" s="40">
        <v>40</v>
      </c>
      <c r="F24" s="196">
        <v>36</v>
      </c>
      <c r="G24" s="41">
        <v>35.4</v>
      </c>
      <c r="H24" s="41">
        <v>57.8</v>
      </c>
      <c r="I24" s="41">
        <v>67.7</v>
      </c>
      <c r="J24" s="41">
        <v>56.5</v>
      </c>
      <c r="K24" s="41">
        <v>51.1</v>
      </c>
    </row>
    <row r="25" spans="1:11" s="16" customFormat="1" ht="15.75" customHeight="1" x14ac:dyDescent="0.25">
      <c r="A25" s="173" t="s">
        <v>178</v>
      </c>
      <c r="B25" s="40">
        <v>3768</v>
      </c>
      <c r="C25" s="40">
        <v>3810</v>
      </c>
      <c r="D25" s="40">
        <v>4027</v>
      </c>
      <c r="E25" s="40">
        <v>3539</v>
      </c>
      <c r="F25" s="196">
        <v>3559</v>
      </c>
      <c r="G25" s="41">
        <v>49.6</v>
      </c>
      <c r="H25" s="41">
        <v>50.2</v>
      </c>
      <c r="I25" s="41">
        <v>53.2</v>
      </c>
      <c r="J25" s="41">
        <v>46.9</v>
      </c>
      <c r="K25" s="41">
        <v>47.5</v>
      </c>
    </row>
    <row r="26" spans="1:11" s="16" customFormat="1" ht="15.75" customHeight="1" thickBot="1" x14ac:dyDescent="0.3">
      <c r="A26" s="173" t="s">
        <v>179</v>
      </c>
      <c r="B26" s="40">
        <v>1120</v>
      </c>
      <c r="C26" s="40">
        <v>1392</v>
      </c>
      <c r="D26" s="40">
        <v>1428</v>
      </c>
      <c r="E26" s="40">
        <v>1535</v>
      </c>
      <c r="F26" s="196">
        <v>1597</v>
      </c>
      <c r="G26" s="56" t="s">
        <v>128</v>
      </c>
      <c r="H26" s="56" t="s">
        <v>128</v>
      </c>
      <c r="I26" s="56" t="s">
        <v>128</v>
      </c>
      <c r="J26" s="56" t="s">
        <v>128</v>
      </c>
      <c r="K26" s="56" t="s">
        <v>128</v>
      </c>
    </row>
    <row r="27" spans="1:11" s="16" customFormat="1" ht="15.75" customHeight="1" x14ac:dyDescent="0.25">
      <c r="A27" s="183" t="s">
        <v>147</v>
      </c>
      <c r="B27" s="186">
        <v>11</v>
      </c>
      <c r="C27" s="186">
        <v>10</v>
      </c>
      <c r="D27" s="186">
        <v>13</v>
      </c>
      <c r="E27" s="186">
        <v>22</v>
      </c>
      <c r="F27" s="199">
        <v>36</v>
      </c>
      <c r="G27" s="200" t="s">
        <v>128</v>
      </c>
      <c r="H27" s="200" t="s">
        <v>128</v>
      </c>
      <c r="I27" s="200" t="s">
        <v>128</v>
      </c>
      <c r="J27" s="200" t="s">
        <v>128</v>
      </c>
      <c r="K27" s="200" t="s">
        <v>128</v>
      </c>
    </row>
    <row r="28" spans="1:11" s="16" customFormat="1" ht="15.75" customHeight="1" x14ac:dyDescent="0.25">
      <c r="A28" s="172" t="s">
        <v>180</v>
      </c>
      <c r="B28" s="40">
        <v>0</v>
      </c>
      <c r="C28" s="40">
        <v>0</v>
      </c>
      <c r="D28" s="40">
        <v>0</v>
      </c>
      <c r="E28" s="40">
        <v>0</v>
      </c>
      <c r="F28" s="196">
        <v>1</v>
      </c>
      <c r="G28" s="41" t="s">
        <v>128</v>
      </c>
      <c r="H28" s="41" t="s">
        <v>128</v>
      </c>
      <c r="I28" s="41" t="s">
        <v>128</v>
      </c>
      <c r="J28" s="41" t="s">
        <v>128</v>
      </c>
      <c r="K28" s="41" t="s">
        <v>128</v>
      </c>
    </row>
    <row r="29" spans="1:11" s="16" customFormat="1" ht="15.75" customHeight="1" x14ac:dyDescent="0.25">
      <c r="A29" s="173" t="s">
        <v>181</v>
      </c>
      <c r="B29" s="40">
        <v>0</v>
      </c>
      <c r="C29" s="40">
        <v>0</v>
      </c>
      <c r="D29" s="40">
        <v>0</v>
      </c>
      <c r="E29" s="40">
        <v>1</v>
      </c>
      <c r="F29" s="196">
        <v>1</v>
      </c>
      <c r="G29" s="41" t="s">
        <v>128</v>
      </c>
      <c r="H29" s="41" t="s">
        <v>128</v>
      </c>
      <c r="I29" s="41" t="s">
        <v>128</v>
      </c>
      <c r="J29" s="41" t="s">
        <v>128</v>
      </c>
      <c r="K29" s="41" t="s">
        <v>128</v>
      </c>
    </row>
    <row r="30" spans="1:11" s="16" customFormat="1" ht="15.75" customHeight="1" x14ac:dyDescent="0.25">
      <c r="A30" s="173" t="s">
        <v>182</v>
      </c>
      <c r="B30" s="40">
        <v>2</v>
      </c>
      <c r="C30" s="40">
        <v>2</v>
      </c>
      <c r="D30" s="40">
        <v>0</v>
      </c>
      <c r="E30" s="40">
        <v>6</v>
      </c>
      <c r="F30" s="196">
        <v>6</v>
      </c>
      <c r="G30" s="41" t="s">
        <v>128</v>
      </c>
      <c r="H30" s="41" t="s">
        <v>128</v>
      </c>
      <c r="I30" s="41" t="s">
        <v>128</v>
      </c>
      <c r="J30" s="41" t="s">
        <v>128</v>
      </c>
      <c r="K30" s="41" t="s">
        <v>128</v>
      </c>
    </row>
    <row r="31" spans="1:11" s="16" customFormat="1" ht="15.75" customHeight="1" x14ac:dyDescent="0.25">
      <c r="A31" s="173" t="s">
        <v>176</v>
      </c>
      <c r="B31" s="40">
        <v>3</v>
      </c>
      <c r="C31" s="40">
        <v>4</v>
      </c>
      <c r="D31" s="40">
        <v>8</v>
      </c>
      <c r="E31" s="40">
        <v>4</v>
      </c>
      <c r="F31" s="196">
        <v>13</v>
      </c>
      <c r="G31" s="41" t="s">
        <v>128</v>
      </c>
      <c r="H31" s="41" t="s">
        <v>128</v>
      </c>
      <c r="I31" s="41" t="s">
        <v>128</v>
      </c>
      <c r="J31" s="41" t="s">
        <v>128</v>
      </c>
      <c r="K31" s="41" t="s">
        <v>128</v>
      </c>
    </row>
    <row r="32" spans="1:11" s="16" customFormat="1" ht="15.75" customHeight="1" x14ac:dyDescent="0.25">
      <c r="A32" s="173" t="s">
        <v>183</v>
      </c>
      <c r="B32" s="40">
        <v>0</v>
      </c>
      <c r="C32" s="40">
        <v>0</v>
      </c>
      <c r="D32" s="40">
        <v>0</v>
      </c>
      <c r="E32" s="40">
        <v>0</v>
      </c>
      <c r="F32" s="196">
        <v>0</v>
      </c>
      <c r="G32" s="41" t="s">
        <v>128</v>
      </c>
      <c r="H32" s="41" t="s">
        <v>128</v>
      </c>
      <c r="I32" s="41" t="s">
        <v>128</v>
      </c>
      <c r="J32" s="41" t="s">
        <v>128</v>
      </c>
      <c r="K32" s="41" t="s">
        <v>128</v>
      </c>
    </row>
    <row r="33" spans="1:13" s="16" customFormat="1" ht="15.75" customHeight="1" x14ac:dyDescent="0.25">
      <c r="A33" s="173" t="s">
        <v>184</v>
      </c>
      <c r="B33" s="40">
        <v>2</v>
      </c>
      <c r="C33" s="40">
        <v>3</v>
      </c>
      <c r="D33" s="40">
        <v>3</v>
      </c>
      <c r="E33" s="40">
        <v>7</v>
      </c>
      <c r="F33" s="196">
        <v>7</v>
      </c>
      <c r="G33" s="41" t="s">
        <v>128</v>
      </c>
      <c r="H33" s="41" t="s">
        <v>128</v>
      </c>
      <c r="I33" s="41" t="s">
        <v>128</v>
      </c>
      <c r="J33" s="41" t="s">
        <v>128</v>
      </c>
      <c r="K33" s="41" t="s">
        <v>128</v>
      </c>
    </row>
    <row r="34" spans="1:13" s="16" customFormat="1" ht="15.75" customHeight="1" x14ac:dyDescent="0.25">
      <c r="A34" s="173" t="s">
        <v>243</v>
      </c>
      <c r="B34" s="40">
        <v>4</v>
      </c>
      <c r="C34" s="40">
        <v>1</v>
      </c>
      <c r="D34" s="40">
        <v>2</v>
      </c>
      <c r="E34" s="40">
        <v>4</v>
      </c>
      <c r="F34" s="196">
        <v>8</v>
      </c>
      <c r="G34" s="41" t="s">
        <v>128</v>
      </c>
      <c r="H34" s="41" t="s">
        <v>128</v>
      </c>
      <c r="I34" s="41" t="s">
        <v>128</v>
      </c>
      <c r="J34" s="41" t="s">
        <v>128</v>
      </c>
      <c r="K34" s="41" t="s">
        <v>128</v>
      </c>
    </row>
    <row r="35" spans="1:13" s="22" customFormat="1" ht="24.95" customHeight="1" x14ac:dyDescent="0.25">
      <c r="A35" s="108" t="s">
        <v>185</v>
      </c>
      <c r="B35" s="13"/>
      <c r="C35" s="110"/>
      <c r="D35" s="110"/>
      <c r="E35" s="110"/>
      <c r="F35" s="110"/>
      <c r="G35" s="110"/>
      <c r="H35" s="13"/>
      <c r="I35" s="112"/>
      <c r="J35" s="112"/>
      <c r="K35" s="112"/>
      <c r="L35" s="112"/>
      <c r="M35" s="112"/>
    </row>
    <row r="36" spans="1:13" s="22" customFormat="1" ht="18" customHeight="1" x14ac:dyDescent="0.25">
      <c r="A36" s="108" t="s">
        <v>115</v>
      </c>
      <c r="B36" s="13"/>
      <c r="C36" s="110"/>
      <c r="D36" s="110"/>
      <c r="E36" s="110"/>
      <c r="F36" s="110"/>
      <c r="G36" s="110"/>
      <c r="H36" s="13"/>
      <c r="I36" s="112"/>
      <c r="J36" s="112"/>
      <c r="K36" s="112"/>
      <c r="L36" s="112"/>
      <c r="M36" s="112"/>
    </row>
    <row r="37" spans="1:13" s="22" customFormat="1" ht="18" customHeight="1" x14ac:dyDescent="0.25">
      <c r="A37" s="108" t="s">
        <v>89</v>
      </c>
      <c r="B37" s="13"/>
      <c r="C37" s="110"/>
      <c r="D37" s="110"/>
      <c r="E37" s="110"/>
      <c r="F37" s="110"/>
      <c r="G37" s="110"/>
      <c r="H37" s="13"/>
      <c r="I37" s="112"/>
      <c r="J37" s="112"/>
      <c r="K37" s="112"/>
      <c r="L37" s="112"/>
      <c r="M37" s="112"/>
    </row>
    <row r="38" spans="1:13" s="22" customFormat="1" ht="20.100000000000001" customHeight="1" x14ac:dyDescent="0.25">
      <c r="A38" s="108" t="s">
        <v>156</v>
      </c>
      <c r="B38" s="13"/>
      <c r="C38" s="110"/>
      <c r="D38" s="110"/>
      <c r="E38" s="110"/>
      <c r="F38" s="110"/>
      <c r="G38" s="110"/>
      <c r="H38" s="13"/>
      <c r="I38" s="112"/>
      <c r="J38" s="112"/>
      <c r="K38" s="112"/>
      <c r="L38" s="112"/>
      <c r="M38" s="112"/>
    </row>
    <row r="39" spans="1:13" s="22" customFormat="1" ht="15.75" customHeight="1" x14ac:dyDescent="0.25">
      <c r="A39" s="23" t="s">
        <v>157</v>
      </c>
      <c r="B39" s="16"/>
      <c r="C39" s="61"/>
      <c r="D39" s="61"/>
      <c r="E39" s="61"/>
      <c r="F39" s="61"/>
      <c r="G39" s="61"/>
      <c r="H39" s="16"/>
      <c r="I39" s="62"/>
      <c r="J39" s="62"/>
      <c r="K39" s="62"/>
      <c r="L39" s="62"/>
      <c r="M39" s="62"/>
    </row>
    <row r="40" spans="1:13" s="22" customFormat="1" ht="20.100000000000001" customHeight="1" x14ac:dyDescent="0.25">
      <c r="A40" s="23" t="s">
        <v>6</v>
      </c>
      <c r="B40" s="13"/>
      <c r="C40" s="61"/>
      <c r="D40" s="61"/>
      <c r="E40" s="61"/>
      <c r="F40" s="61"/>
      <c r="G40" s="61"/>
      <c r="H40" s="13"/>
      <c r="I40" s="62"/>
      <c r="J40" s="62"/>
      <c r="K40" s="62"/>
      <c r="L40" s="62"/>
      <c r="M40" s="62"/>
    </row>
    <row r="41" spans="1:13" s="22" customFormat="1" ht="15.75" customHeight="1" x14ac:dyDescent="0.25">
      <c r="A41" s="60" t="s">
        <v>7</v>
      </c>
      <c r="B41" s="63"/>
      <c r="C41" s="16"/>
      <c r="D41" s="16"/>
      <c r="E41" s="16"/>
      <c r="F41" s="16"/>
      <c r="G41" s="16"/>
      <c r="H41" s="63"/>
      <c r="I41" s="16"/>
      <c r="J41" s="16"/>
      <c r="K41" s="16"/>
      <c r="L41" s="16"/>
      <c r="M41" s="16"/>
    </row>
    <row r="42" spans="1:13" ht="15.75" x14ac:dyDescent="0.25">
      <c r="A42" s="65" t="s">
        <v>10</v>
      </c>
    </row>
  </sheetData>
  <sheetProtection algorithmName="SHA-512" hashValue="ip4avRc8tXRQMzGRBuOnoYBsXTGcJsVlE8SzY1mVHe/C2VHlzfg4jdNadeJ8PWZ6Utqw8VgOgK6+nqJvp/S9Qg==" saltValue="uBOOD9Qpu0fautkp0cRHZQ==" spinCount="100000" sheet="1" objects="1" scenarios="1"/>
  <hyperlinks>
    <hyperlink ref="A42" location="'Table of Contents'!A1" display="Click here to return to the Table of Contents" xr:uid="{E51CE706-1B60-43BA-85F7-663C7F2F01B0}"/>
  </hyperlinks>
  <printOptions horizontalCentered="1"/>
  <pageMargins left="0.4" right="0.4" top="0.3" bottom="0.1" header="0.3" footer="0"/>
  <pageSetup scale="66" orientation="portrait" r:id="rId1"/>
  <headerFooter alignWithMargins="0"/>
  <tableParts count="1">
    <tablePart r:id="rId2"/>
  </tableParts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C91E3D-16E7-43C4-A894-BDA3488E909E}">
  <sheetPr codeName="Sheet56">
    <pageSetUpPr fitToPage="1"/>
  </sheetPr>
  <dimension ref="A1:Q73"/>
  <sheetViews>
    <sheetView zoomScaleNormal="100" workbookViewId="0"/>
  </sheetViews>
  <sheetFormatPr defaultColWidth="9.140625" defaultRowHeight="12.75" x14ac:dyDescent="0.2"/>
  <cols>
    <col min="1" max="1" width="23.7109375" style="25" customWidth="1"/>
    <col min="2" max="6" width="10.7109375" style="25" customWidth="1"/>
    <col min="7" max="7" width="9.5703125" style="26" customWidth="1"/>
    <col min="8" max="12" width="10.7109375" style="25" customWidth="1"/>
    <col min="13" max="16384" width="9.140625" style="25"/>
  </cols>
  <sheetData>
    <row r="1" spans="1:17" s="51" customFormat="1" ht="21" x14ac:dyDescent="0.25">
      <c r="A1" s="207" t="s">
        <v>295</v>
      </c>
      <c r="B1" s="29"/>
      <c r="C1" s="29"/>
      <c r="D1" s="29"/>
      <c r="E1" s="29"/>
      <c r="F1" s="29"/>
      <c r="G1" s="3"/>
      <c r="H1" s="29"/>
      <c r="I1" s="29"/>
      <c r="J1" s="29"/>
      <c r="K1" s="29"/>
      <c r="L1" s="29"/>
      <c r="Q1" s="82" t="s">
        <v>11</v>
      </c>
    </row>
    <row r="2" spans="1:17" ht="35.1" customHeight="1" x14ac:dyDescent="0.2">
      <c r="A2" s="207" t="s">
        <v>296</v>
      </c>
      <c r="B2" s="29"/>
      <c r="C2" s="29"/>
      <c r="D2" s="29"/>
      <c r="E2" s="29"/>
      <c r="F2" s="29"/>
      <c r="G2" s="3"/>
      <c r="H2" s="29"/>
      <c r="I2" s="29"/>
      <c r="J2" s="29"/>
      <c r="K2" s="29"/>
      <c r="L2" s="29"/>
    </row>
    <row r="3" spans="1:17" ht="38.1" customHeight="1" thickBot="1" x14ac:dyDescent="0.35">
      <c r="A3" s="167" t="s">
        <v>90</v>
      </c>
      <c r="B3" s="7" t="s">
        <v>13</v>
      </c>
      <c r="C3" s="7" t="s">
        <v>14</v>
      </c>
      <c r="D3" s="7" t="s">
        <v>15</v>
      </c>
      <c r="E3" s="7" t="s">
        <v>16</v>
      </c>
      <c r="F3" s="195" t="s">
        <v>17</v>
      </c>
      <c r="G3" s="8" t="s">
        <v>18</v>
      </c>
      <c r="H3" s="8" t="s">
        <v>19</v>
      </c>
      <c r="I3" s="8" t="s">
        <v>20</v>
      </c>
      <c r="J3" s="8" t="s">
        <v>21</v>
      </c>
      <c r="K3" s="8" t="s">
        <v>22</v>
      </c>
      <c r="N3" s="64"/>
    </row>
    <row r="4" spans="1:17" s="16" customFormat="1" ht="18" customHeight="1" x14ac:dyDescent="0.25">
      <c r="A4" s="148" t="s">
        <v>24</v>
      </c>
      <c r="B4" s="12">
        <v>1580</v>
      </c>
      <c r="C4" s="12">
        <v>2210</v>
      </c>
      <c r="D4" s="12">
        <v>2563</v>
      </c>
      <c r="E4" s="12">
        <v>2544</v>
      </c>
      <c r="F4" s="192">
        <v>3277</v>
      </c>
      <c r="G4" s="14">
        <v>20.206943243640296</v>
      </c>
      <c r="H4" s="14">
        <v>28.31533062307911</v>
      </c>
      <c r="I4" s="14">
        <v>32.922111097248489</v>
      </c>
      <c r="J4" s="14">
        <v>32.788207869322136</v>
      </c>
      <c r="K4" s="14">
        <v>42.533405334229322</v>
      </c>
    </row>
    <row r="5" spans="1:17" s="16" customFormat="1" ht="15" customHeight="1" x14ac:dyDescent="0.25">
      <c r="A5" s="149" t="s">
        <v>26</v>
      </c>
      <c r="B5" s="18">
        <v>43</v>
      </c>
      <c r="C5" s="18">
        <v>30</v>
      </c>
      <c r="D5" s="18">
        <v>77</v>
      </c>
      <c r="E5" s="18">
        <v>74</v>
      </c>
      <c r="F5" s="193">
        <v>75</v>
      </c>
      <c r="G5" s="19">
        <v>12.332107098269747</v>
      </c>
      <c r="H5" s="19">
        <v>8.5854807824548214</v>
      </c>
      <c r="I5" s="19">
        <v>21.963100450128611</v>
      </c>
      <c r="J5" s="19">
        <v>21.150700518709343</v>
      </c>
      <c r="K5" s="19">
        <v>21.620442211510113</v>
      </c>
    </row>
    <row r="6" spans="1:17" s="16" customFormat="1" ht="16.5" customHeight="1" x14ac:dyDescent="0.25">
      <c r="A6" s="194" t="s">
        <v>187</v>
      </c>
      <c r="B6" s="18" t="s">
        <v>97</v>
      </c>
      <c r="C6" s="18">
        <v>0</v>
      </c>
      <c r="D6" s="18" t="s">
        <v>97</v>
      </c>
      <c r="E6" s="18" t="s">
        <v>97</v>
      </c>
      <c r="F6" s="193" t="s">
        <v>97</v>
      </c>
      <c r="G6" s="19" t="s">
        <v>97</v>
      </c>
      <c r="H6" s="19">
        <v>0</v>
      </c>
      <c r="I6" s="19" t="s">
        <v>97</v>
      </c>
      <c r="J6" s="19" t="s">
        <v>97</v>
      </c>
      <c r="K6" s="19" t="s">
        <v>97</v>
      </c>
    </row>
    <row r="7" spans="1:17" s="16" customFormat="1" ht="15" customHeight="1" x14ac:dyDescent="0.25">
      <c r="A7" s="149" t="s">
        <v>28</v>
      </c>
      <c r="B7" s="18">
        <v>0</v>
      </c>
      <c r="C7" s="18">
        <v>0</v>
      </c>
      <c r="D7" s="18">
        <v>0</v>
      </c>
      <c r="E7" s="18">
        <v>0</v>
      </c>
      <c r="F7" s="193">
        <v>0</v>
      </c>
      <c r="G7" s="19">
        <v>0</v>
      </c>
      <c r="H7" s="19">
        <v>0</v>
      </c>
      <c r="I7" s="19">
        <v>0</v>
      </c>
      <c r="J7" s="19">
        <v>0</v>
      </c>
      <c r="K7" s="19">
        <v>0</v>
      </c>
    </row>
    <row r="8" spans="1:17" s="16" customFormat="1" ht="15" customHeight="1" x14ac:dyDescent="0.25">
      <c r="A8" s="149" t="s">
        <v>29</v>
      </c>
      <c r="B8" s="18" t="s">
        <v>97</v>
      </c>
      <c r="C8" s="18" t="s">
        <v>97</v>
      </c>
      <c r="D8" s="18" t="s">
        <v>97</v>
      </c>
      <c r="E8" s="18">
        <v>0</v>
      </c>
      <c r="F8" s="193" t="s">
        <v>97</v>
      </c>
      <c r="G8" s="19" t="s">
        <v>97</v>
      </c>
      <c r="H8" s="19" t="s">
        <v>97</v>
      </c>
      <c r="I8" s="19" t="s">
        <v>97</v>
      </c>
      <c r="J8" s="19">
        <v>0</v>
      </c>
      <c r="K8" s="19" t="s">
        <v>97</v>
      </c>
    </row>
    <row r="9" spans="1:17" s="16" customFormat="1" ht="15" customHeight="1" x14ac:dyDescent="0.25">
      <c r="A9" s="149" t="s">
        <v>30</v>
      </c>
      <c r="B9" s="18">
        <v>13</v>
      </c>
      <c r="C9" s="18">
        <v>35</v>
      </c>
      <c r="D9" s="18">
        <v>28</v>
      </c>
      <c r="E9" s="18">
        <v>47</v>
      </c>
      <c r="F9" s="193">
        <v>40</v>
      </c>
      <c r="G9" s="19">
        <v>27.501867904492183</v>
      </c>
      <c r="H9" s="19">
        <v>73.287021585673543</v>
      </c>
      <c r="I9" s="19">
        <v>60.230686258903361</v>
      </c>
      <c r="J9" s="19">
        <v>107.92489180081768</v>
      </c>
      <c r="K9" s="19">
        <v>95.698213859389924</v>
      </c>
    </row>
    <row r="10" spans="1:17" s="16" customFormat="1" ht="15" customHeight="1" x14ac:dyDescent="0.25">
      <c r="A10" s="149" t="s">
        <v>31</v>
      </c>
      <c r="B10" s="18">
        <v>0</v>
      </c>
      <c r="C10" s="18" t="s">
        <v>97</v>
      </c>
      <c r="D10" s="18">
        <v>0</v>
      </c>
      <c r="E10" s="18">
        <v>0</v>
      </c>
      <c r="F10" s="193">
        <v>0</v>
      </c>
      <c r="G10" s="19">
        <v>0</v>
      </c>
      <c r="H10" s="19" t="s">
        <v>97</v>
      </c>
      <c r="I10" s="19">
        <v>0</v>
      </c>
      <c r="J10" s="19">
        <v>0</v>
      </c>
      <c r="K10" s="19">
        <v>0</v>
      </c>
    </row>
    <row r="11" spans="1:17" s="16" customFormat="1" ht="15" customHeight="1" x14ac:dyDescent="0.25">
      <c r="A11" s="149" t="s">
        <v>32</v>
      </c>
      <c r="B11" s="18" t="s">
        <v>97</v>
      </c>
      <c r="C11" s="18">
        <v>0</v>
      </c>
      <c r="D11" s="18" t="s">
        <v>97</v>
      </c>
      <c r="E11" s="18" t="s">
        <v>97</v>
      </c>
      <c r="F11" s="193" t="s">
        <v>97</v>
      </c>
      <c r="G11" s="19" t="s">
        <v>97</v>
      </c>
      <c r="H11" s="19">
        <v>0</v>
      </c>
      <c r="I11" s="19" t="s">
        <v>97</v>
      </c>
      <c r="J11" s="19" t="s">
        <v>97</v>
      </c>
      <c r="K11" s="19" t="s">
        <v>97</v>
      </c>
    </row>
    <row r="12" spans="1:17" s="16" customFormat="1" ht="15" customHeight="1" x14ac:dyDescent="0.25">
      <c r="A12" s="151" t="s">
        <v>33</v>
      </c>
      <c r="B12" s="18">
        <v>12</v>
      </c>
      <c r="C12" s="18">
        <v>39</v>
      </c>
      <c r="D12" s="18">
        <v>47</v>
      </c>
      <c r="E12" s="18">
        <v>56</v>
      </c>
      <c r="F12" s="193">
        <v>52</v>
      </c>
      <c r="G12" s="19">
        <v>5.599820347521602</v>
      </c>
      <c r="H12" s="19">
        <v>18.127130265939144</v>
      </c>
      <c r="I12" s="19">
        <v>21.800265673210856</v>
      </c>
      <c r="J12" s="19">
        <v>25.935286475291718</v>
      </c>
      <c r="K12" s="19">
        <v>24.17310927991921</v>
      </c>
    </row>
    <row r="13" spans="1:17" s="16" customFormat="1" ht="15" customHeight="1" x14ac:dyDescent="0.25">
      <c r="A13" s="149" t="s">
        <v>34</v>
      </c>
      <c r="B13" s="18">
        <v>0</v>
      </c>
      <c r="C13" s="18" t="s">
        <v>97</v>
      </c>
      <c r="D13" s="18">
        <v>0</v>
      </c>
      <c r="E13" s="18">
        <v>0</v>
      </c>
      <c r="F13" s="193" t="s">
        <v>97</v>
      </c>
      <c r="G13" s="19">
        <v>0</v>
      </c>
      <c r="H13" s="19" t="s">
        <v>97</v>
      </c>
      <c r="I13" s="19">
        <v>0</v>
      </c>
      <c r="J13" s="19">
        <v>0</v>
      </c>
      <c r="K13" s="19" t="s">
        <v>97</v>
      </c>
    </row>
    <row r="14" spans="1:17" s="16" customFormat="1" ht="15" customHeight="1" x14ac:dyDescent="0.25">
      <c r="A14" s="149" t="s">
        <v>35</v>
      </c>
      <c r="B14" s="18" t="s">
        <v>97</v>
      </c>
      <c r="C14" s="18" t="s">
        <v>97</v>
      </c>
      <c r="D14" s="18" t="s">
        <v>97</v>
      </c>
      <c r="E14" s="18">
        <v>12</v>
      </c>
      <c r="F14" s="193">
        <v>12</v>
      </c>
      <c r="G14" s="19" t="s">
        <v>97</v>
      </c>
      <c r="H14" s="19" t="s">
        <v>97</v>
      </c>
      <c r="I14" s="19" t="s">
        <v>97</v>
      </c>
      <c r="J14" s="19">
        <v>37.350148085103115</v>
      </c>
      <c r="K14" s="19">
        <v>36.860415244328863</v>
      </c>
    </row>
    <row r="15" spans="1:17" s="16" customFormat="1" ht="15" customHeight="1" x14ac:dyDescent="0.25">
      <c r="A15" s="149" t="s">
        <v>36</v>
      </c>
      <c r="B15" s="18">
        <v>194</v>
      </c>
      <c r="C15" s="18">
        <v>112</v>
      </c>
      <c r="D15" s="18">
        <v>109</v>
      </c>
      <c r="E15" s="18">
        <v>93</v>
      </c>
      <c r="F15" s="193">
        <v>128</v>
      </c>
      <c r="G15" s="19">
        <v>94.752489806858605</v>
      </c>
      <c r="H15" s="19">
        <v>54.285286451091345</v>
      </c>
      <c r="I15" s="19">
        <v>52.368202958216798</v>
      </c>
      <c r="J15" s="19">
        <v>44.367601393490418</v>
      </c>
      <c r="K15" s="19">
        <v>60.742730455525894</v>
      </c>
    </row>
    <row r="16" spans="1:17" s="16" customFormat="1" ht="15" customHeight="1" x14ac:dyDescent="0.25">
      <c r="A16" s="149" t="s">
        <v>37</v>
      </c>
      <c r="B16" s="18">
        <v>0</v>
      </c>
      <c r="C16" s="18" t="s">
        <v>97</v>
      </c>
      <c r="D16" s="18" t="s">
        <v>97</v>
      </c>
      <c r="E16" s="18">
        <v>0</v>
      </c>
      <c r="F16" s="193" t="s">
        <v>97</v>
      </c>
      <c r="G16" s="19">
        <v>0</v>
      </c>
      <c r="H16" s="19" t="s">
        <v>97</v>
      </c>
      <c r="I16" s="19" t="s">
        <v>97</v>
      </c>
      <c r="J16" s="19">
        <v>0</v>
      </c>
      <c r="K16" s="19" t="s">
        <v>97</v>
      </c>
    </row>
    <row r="17" spans="1:11" s="16" customFormat="1" ht="15" customHeight="1" x14ac:dyDescent="0.25">
      <c r="A17" s="151" t="s">
        <v>38</v>
      </c>
      <c r="B17" s="18" t="s">
        <v>97</v>
      </c>
      <c r="C17" s="18" t="s">
        <v>97</v>
      </c>
      <c r="D17" s="18" t="s">
        <v>97</v>
      </c>
      <c r="E17" s="18" t="s">
        <v>97</v>
      </c>
      <c r="F17" s="193">
        <v>12</v>
      </c>
      <c r="G17" s="19" t="s">
        <v>97</v>
      </c>
      <c r="H17" s="19" t="s">
        <v>97</v>
      </c>
      <c r="I17" s="19" t="s">
        <v>97</v>
      </c>
      <c r="J17" s="19" t="s">
        <v>97</v>
      </c>
      <c r="K17" s="19">
        <v>45.459435547075032</v>
      </c>
    </row>
    <row r="18" spans="1:11" s="16" customFormat="1" ht="15" customHeight="1" x14ac:dyDescent="0.25">
      <c r="A18" s="149" t="s">
        <v>39</v>
      </c>
      <c r="B18" s="18" t="s">
        <v>97</v>
      </c>
      <c r="C18" s="18" t="s">
        <v>97</v>
      </c>
      <c r="D18" s="18" t="s">
        <v>97</v>
      </c>
      <c r="E18" s="18" t="s">
        <v>97</v>
      </c>
      <c r="F18" s="193" t="s">
        <v>97</v>
      </c>
      <c r="G18" s="19" t="s">
        <v>97</v>
      </c>
      <c r="H18" s="19" t="s">
        <v>97</v>
      </c>
      <c r="I18" s="19" t="s">
        <v>97</v>
      </c>
      <c r="J18" s="19" t="s">
        <v>97</v>
      </c>
      <c r="K18" s="19" t="s">
        <v>97</v>
      </c>
    </row>
    <row r="19" spans="1:11" s="16" customFormat="1" ht="15" customHeight="1" x14ac:dyDescent="0.25">
      <c r="A19" s="149" t="s">
        <v>40</v>
      </c>
      <c r="B19" s="18">
        <v>0</v>
      </c>
      <c r="C19" s="18">
        <v>0</v>
      </c>
      <c r="D19" s="18" t="s">
        <v>97</v>
      </c>
      <c r="E19" s="18">
        <v>0</v>
      </c>
      <c r="F19" s="193">
        <v>0</v>
      </c>
      <c r="G19" s="19">
        <v>0</v>
      </c>
      <c r="H19" s="19">
        <v>0</v>
      </c>
      <c r="I19" s="19" t="s">
        <v>97</v>
      </c>
      <c r="J19" s="19">
        <v>0</v>
      </c>
      <c r="K19" s="19">
        <v>0</v>
      </c>
    </row>
    <row r="20" spans="1:11" s="16" customFormat="1" ht="15" customHeight="1" x14ac:dyDescent="0.25">
      <c r="A20" s="149" t="s">
        <v>41</v>
      </c>
      <c r="B20" s="18">
        <v>131</v>
      </c>
      <c r="C20" s="18">
        <v>157</v>
      </c>
      <c r="D20" s="18">
        <v>173</v>
      </c>
      <c r="E20" s="18">
        <v>120</v>
      </c>
      <c r="F20" s="193">
        <v>172</v>
      </c>
      <c r="G20" s="19">
        <v>73.108483431007187</v>
      </c>
      <c r="H20" s="19">
        <v>86.491340877532153</v>
      </c>
      <c r="I20" s="19">
        <v>94.105433185562944</v>
      </c>
      <c r="J20" s="19">
        <v>64.781165194404679</v>
      </c>
      <c r="K20" s="19">
        <v>92.138712182582921</v>
      </c>
    </row>
    <row r="21" spans="1:11" s="16" customFormat="1" ht="15" customHeight="1" x14ac:dyDescent="0.25">
      <c r="A21" s="149" t="s">
        <v>42</v>
      </c>
      <c r="B21" s="18">
        <v>26</v>
      </c>
      <c r="C21" s="18">
        <v>30</v>
      </c>
      <c r="D21" s="18">
        <v>13</v>
      </c>
      <c r="E21" s="18">
        <v>23</v>
      </c>
      <c r="F21" s="193">
        <v>11</v>
      </c>
      <c r="G21" s="19">
        <v>91.644176670636327</v>
      </c>
      <c r="H21" s="19">
        <v>104.53450203537099</v>
      </c>
      <c r="I21" s="19">
        <v>44.862814748658373</v>
      </c>
      <c r="J21" s="19">
        <v>77.916163162048008</v>
      </c>
      <c r="K21" s="19">
        <v>36.838903655260381</v>
      </c>
    </row>
    <row r="22" spans="1:11" s="16" customFormat="1" ht="15" customHeight="1" x14ac:dyDescent="0.25">
      <c r="A22" s="149" t="s">
        <v>43</v>
      </c>
      <c r="B22" s="18" t="s">
        <v>97</v>
      </c>
      <c r="C22" s="18" t="s">
        <v>97</v>
      </c>
      <c r="D22" s="18" t="s">
        <v>97</v>
      </c>
      <c r="E22" s="18" t="s">
        <v>97</v>
      </c>
      <c r="F22" s="193" t="s">
        <v>97</v>
      </c>
      <c r="G22" s="19" t="s">
        <v>97</v>
      </c>
      <c r="H22" s="19" t="s">
        <v>97</v>
      </c>
      <c r="I22" s="19" t="s">
        <v>97</v>
      </c>
      <c r="J22" s="19" t="s">
        <v>97</v>
      </c>
      <c r="K22" s="19" t="s">
        <v>97</v>
      </c>
    </row>
    <row r="23" spans="1:11" s="16" customFormat="1" ht="15" customHeight="1" x14ac:dyDescent="0.25">
      <c r="A23" s="149" t="s">
        <v>44</v>
      </c>
      <c r="B23" s="18">
        <v>0</v>
      </c>
      <c r="C23" s="18">
        <v>0</v>
      </c>
      <c r="D23" s="18">
        <v>0</v>
      </c>
      <c r="E23" s="18">
        <v>0</v>
      </c>
      <c r="F23" s="193" t="s">
        <v>97</v>
      </c>
      <c r="G23" s="19">
        <v>0</v>
      </c>
      <c r="H23" s="19">
        <v>0</v>
      </c>
      <c r="I23" s="19">
        <v>0</v>
      </c>
      <c r="J23" s="19">
        <v>0</v>
      </c>
      <c r="K23" s="19" t="s">
        <v>97</v>
      </c>
    </row>
    <row r="24" spans="1:11" s="16" customFormat="1" ht="15" customHeight="1" x14ac:dyDescent="0.25">
      <c r="A24" s="149" t="s">
        <v>45</v>
      </c>
      <c r="B24" s="18">
        <v>323</v>
      </c>
      <c r="C24" s="18">
        <v>528</v>
      </c>
      <c r="D24" s="18">
        <v>623</v>
      </c>
      <c r="E24" s="18">
        <v>684</v>
      </c>
      <c r="F24" s="193">
        <v>1023</v>
      </c>
      <c r="G24" s="19">
        <v>15.559968590070724</v>
      </c>
      <c r="H24" s="19">
        <v>25.710109607947285</v>
      </c>
      <c r="I24" s="19">
        <v>30.691113498653888</v>
      </c>
      <c r="J24" s="19">
        <v>34.132653965177042</v>
      </c>
      <c r="K24" s="19">
        <v>51.736790756952594</v>
      </c>
    </row>
    <row r="25" spans="1:11" s="16" customFormat="1" ht="16.5" customHeight="1" x14ac:dyDescent="0.25">
      <c r="A25" s="194" t="s">
        <v>188</v>
      </c>
      <c r="B25" s="18">
        <v>27</v>
      </c>
      <c r="C25" s="18">
        <v>37</v>
      </c>
      <c r="D25" s="18">
        <v>41</v>
      </c>
      <c r="E25" s="18">
        <v>33</v>
      </c>
      <c r="F25" s="193">
        <v>73</v>
      </c>
      <c r="G25" s="19">
        <v>24.190821875611391</v>
      </c>
      <c r="H25" s="19">
        <v>33.252620457029018</v>
      </c>
      <c r="I25" s="19">
        <v>36.98360188660962</v>
      </c>
      <c r="J25" s="19">
        <v>29.890708070705777</v>
      </c>
      <c r="K25" s="19">
        <v>66.973497818879324</v>
      </c>
    </row>
    <row r="26" spans="1:11" s="16" customFormat="1" ht="16.5" customHeight="1" x14ac:dyDescent="0.25">
      <c r="A26" s="194" t="s">
        <v>189</v>
      </c>
      <c r="B26" s="18" t="s">
        <v>97</v>
      </c>
      <c r="C26" s="18" t="s">
        <v>97</v>
      </c>
      <c r="D26" s="18">
        <v>0</v>
      </c>
      <c r="E26" s="18" t="s">
        <v>97</v>
      </c>
      <c r="F26" s="193" t="s">
        <v>97</v>
      </c>
      <c r="G26" s="19" t="s">
        <v>97</v>
      </c>
      <c r="H26" s="19" t="s">
        <v>97</v>
      </c>
      <c r="I26" s="19">
        <v>0</v>
      </c>
      <c r="J26" s="19" t="s">
        <v>97</v>
      </c>
      <c r="K26" s="19" t="s">
        <v>97</v>
      </c>
    </row>
    <row r="27" spans="1:11" s="16" customFormat="1" ht="15" customHeight="1" x14ac:dyDescent="0.25">
      <c r="A27" s="149" t="s">
        <v>48</v>
      </c>
      <c r="B27" s="18">
        <v>21</v>
      </c>
      <c r="C27" s="18">
        <v>24</v>
      </c>
      <c r="D27" s="18">
        <v>15</v>
      </c>
      <c r="E27" s="18" t="s">
        <v>97</v>
      </c>
      <c r="F27" s="193" t="s">
        <v>97</v>
      </c>
      <c r="G27" s="19">
        <v>63.181262316258206</v>
      </c>
      <c r="H27" s="19">
        <v>71.414839631380417</v>
      </c>
      <c r="I27" s="19">
        <v>44.491849832318479</v>
      </c>
      <c r="J27" s="19" t="s">
        <v>97</v>
      </c>
      <c r="K27" s="19" t="s">
        <v>97</v>
      </c>
    </row>
    <row r="28" spans="1:11" s="16" customFormat="1" ht="15" customHeight="1" x14ac:dyDescent="0.25">
      <c r="A28" s="149" t="s">
        <v>49</v>
      </c>
      <c r="B28" s="18">
        <v>1</v>
      </c>
      <c r="C28" s="18">
        <v>2</v>
      </c>
      <c r="D28" s="18">
        <v>3</v>
      </c>
      <c r="E28" s="18">
        <v>5</v>
      </c>
      <c r="F28" s="193">
        <v>6</v>
      </c>
      <c r="G28" s="19">
        <v>2.6217455550122049</v>
      </c>
      <c r="H28" s="19">
        <v>5.2560746821471662</v>
      </c>
      <c r="I28" s="19">
        <v>7.8906489280242891</v>
      </c>
      <c r="J28" s="19">
        <v>13.176454614090414</v>
      </c>
      <c r="K28" s="19">
        <v>15.891362081833496</v>
      </c>
    </row>
    <row r="29" spans="1:11" s="16" customFormat="1" ht="15" customHeight="1" x14ac:dyDescent="0.25">
      <c r="A29" s="149" t="s">
        <v>50</v>
      </c>
      <c r="B29" s="18" t="s">
        <v>97</v>
      </c>
      <c r="C29" s="18">
        <v>0</v>
      </c>
      <c r="D29" s="18" t="s">
        <v>97</v>
      </c>
      <c r="E29" s="18" t="s">
        <v>97</v>
      </c>
      <c r="F29" s="193" t="s">
        <v>97</v>
      </c>
      <c r="G29" s="19" t="s">
        <v>97</v>
      </c>
      <c r="H29" s="19">
        <v>0</v>
      </c>
      <c r="I29" s="19" t="s">
        <v>97</v>
      </c>
      <c r="J29" s="19" t="s">
        <v>97</v>
      </c>
      <c r="K29" s="19" t="s">
        <v>97</v>
      </c>
    </row>
    <row r="30" spans="1:11" s="16" customFormat="1" ht="15" customHeight="1" x14ac:dyDescent="0.25">
      <c r="A30" s="149" t="s">
        <v>51</v>
      </c>
      <c r="B30" s="18" t="s">
        <v>97</v>
      </c>
      <c r="C30" s="18" t="s">
        <v>97</v>
      </c>
      <c r="D30" s="18">
        <v>0</v>
      </c>
      <c r="E30" s="18" t="s">
        <v>97</v>
      </c>
      <c r="F30" s="193" t="s">
        <v>97</v>
      </c>
      <c r="G30" s="19" t="s">
        <v>97</v>
      </c>
      <c r="H30" s="19" t="s">
        <v>97</v>
      </c>
      <c r="I30" s="19">
        <v>0</v>
      </c>
      <c r="J30" s="19" t="s">
        <v>97</v>
      </c>
      <c r="K30" s="19" t="s">
        <v>97</v>
      </c>
    </row>
    <row r="31" spans="1:11" s="16" customFormat="1" ht="15" customHeight="1" x14ac:dyDescent="0.25">
      <c r="A31" s="149" t="s">
        <v>52</v>
      </c>
      <c r="B31" s="18">
        <v>21</v>
      </c>
      <c r="C31" s="18">
        <v>32</v>
      </c>
      <c r="D31" s="18">
        <v>31</v>
      </c>
      <c r="E31" s="18">
        <v>23</v>
      </c>
      <c r="F31" s="193">
        <v>31</v>
      </c>
      <c r="G31" s="19">
        <v>36.457258157140693</v>
      </c>
      <c r="H31" s="19">
        <v>55.075914226052205</v>
      </c>
      <c r="I31" s="19">
        <v>52.625722523285205</v>
      </c>
      <c r="J31" s="19">
        <v>38.604030807648833</v>
      </c>
      <c r="K31" s="19">
        <v>51.443701854023907</v>
      </c>
    </row>
    <row r="32" spans="1:11" s="16" customFormat="1" ht="15" customHeight="1" x14ac:dyDescent="0.25">
      <c r="A32" s="149" t="s">
        <v>53</v>
      </c>
      <c r="B32" s="18">
        <v>0</v>
      </c>
      <c r="C32" s="18">
        <v>0</v>
      </c>
      <c r="D32" s="18">
        <v>0</v>
      </c>
      <c r="E32" s="18">
        <v>0</v>
      </c>
      <c r="F32" s="193">
        <v>0</v>
      </c>
      <c r="G32" s="19">
        <v>0</v>
      </c>
      <c r="H32" s="19">
        <v>0</v>
      </c>
      <c r="I32" s="19">
        <v>0</v>
      </c>
      <c r="J32" s="19">
        <v>0</v>
      </c>
      <c r="K32" s="19">
        <v>0</v>
      </c>
    </row>
    <row r="33" spans="1:11" s="16" customFormat="1" ht="15" customHeight="1" x14ac:dyDescent="0.25">
      <c r="A33" s="149" t="s">
        <v>54</v>
      </c>
      <c r="B33" s="18">
        <v>0</v>
      </c>
      <c r="C33" s="18">
        <v>0</v>
      </c>
      <c r="D33" s="18">
        <v>0</v>
      </c>
      <c r="E33" s="18">
        <v>0</v>
      </c>
      <c r="F33" s="193">
        <v>0</v>
      </c>
      <c r="G33" s="19">
        <v>0</v>
      </c>
      <c r="H33" s="19">
        <v>0</v>
      </c>
      <c r="I33" s="19">
        <v>0</v>
      </c>
      <c r="J33" s="19">
        <v>0</v>
      </c>
      <c r="K33" s="19">
        <v>0</v>
      </c>
    </row>
    <row r="34" spans="1:11" s="16" customFormat="1" ht="15" customHeight="1" x14ac:dyDescent="0.25">
      <c r="A34" s="149" t="s">
        <v>55</v>
      </c>
      <c r="B34" s="18">
        <v>5</v>
      </c>
      <c r="C34" s="18">
        <v>14</v>
      </c>
      <c r="D34" s="18">
        <v>13</v>
      </c>
      <c r="E34" s="18">
        <v>8</v>
      </c>
      <c r="F34" s="193">
        <v>17</v>
      </c>
      <c r="G34" s="19">
        <v>5.9426094226225477</v>
      </c>
      <c r="H34" s="19">
        <v>16.614515678448548</v>
      </c>
      <c r="I34" s="19">
        <v>15.394319328258563</v>
      </c>
      <c r="J34" s="19">
        <v>9.5155421412912293</v>
      </c>
      <c r="K34" s="19">
        <v>20.199975307484301</v>
      </c>
    </row>
    <row r="35" spans="1:11" s="16" customFormat="1" ht="15" customHeight="1" x14ac:dyDescent="0.25">
      <c r="A35" s="149" t="s">
        <v>56</v>
      </c>
      <c r="B35" s="18" t="s">
        <v>97</v>
      </c>
      <c r="C35" s="18" t="s">
        <v>97</v>
      </c>
      <c r="D35" s="18" t="s">
        <v>97</v>
      </c>
      <c r="E35" s="18" t="s">
        <v>97</v>
      </c>
      <c r="F35" s="193" t="s">
        <v>97</v>
      </c>
      <c r="G35" s="19" t="s">
        <v>97</v>
      </c>
      <c r="H35" s="19" t="s">
        <v>97</v>
      </c>
      <c r="I35" s="19" t="s">
        <v>97</v>
      </c>
      <c r="J35" s="19" t="s">
        <v>97</v>
      </c>
      <c r="K35" s="19" t="s">
        <v>97</v>
      </c>
    </row>
    <row r="36" spans="1:11" s="16" customFormat="1" ht="15" customHeight="1" x14ac:dyDescent="0.25">
      <c r="A36" s="149" t="s">
        <v>57</v>
      </c>
      <c r="B36" s="18" t="s">
        <v>97</v>
      </c>
      <c r="C36" s="18" t="s">
        <v>97</v>
      </c>
      <c r="D36" s="18" t="s">
        <v>97</v>
      </c>
      <c r="E36" s="18" t="s">
        <v>97</v>
      </c>
      <c r="F36" s="193" t="s">
        <v>97</v>
      </c>
      <c r="G36" s="19" t="s">
        <v>97</v>
      </c>
      <c r="H36" s="19" t="s">
        <v>97</v>
      </c>
      <c r="I36" s="19" t="s">
        <v>97</v>
      </c>
      <c r="J36" s="19" t="s">
        <v>97</v>
      </c>
      <c r="K36" s="19" t="s">
        <v>97</v>
      </c>
    </row>
    <row r="37" spans="1:11" s="16" customFormat="1" ht="15" customHeight="1" x14ac:dyDescent="0.25">
      <c r="A37" s="149" t="s">
        <v>58</v>
      </c>
      <c r="B37" s="18">
        <v>32</v>
      </c>
      <c r="C37" s="18">
        <v>65</v>
      </c>
      <c r="D37" s="18">
        <v>78</v>
      </c>
      <c r="E37" s="18">
        <v>103</v>
      </c>
      <c r="F37" s="193">
        <v>131</v>
      </c>
      <c r="G37" s="19">
        <v>5.182985800775799</v>
      </c>
      <c r="H37" s="19">
        <v>10.607638769062319</v>
      </c>
      <c r="I37" s="19">
        <v>12.829243477997871</v>
      </c>
      <c r="J37" s="19">
        <v>17.093978430916263</v>
      </c>
      <c r="K37" s="19">
        <v>22.020970564900445</v>
      </c>
    </row>
    <row r="38" spans="1:11" s="16" customFormat="1" ht="15" customHeight="1" x14ac:dyDescent="0.25">
      <c r="A38" s="149" t="s">
        <v>59</v>
      </c>
      <c r="B38" s="18">
        <v>2</v>
      </c>
      <c r="C38" s="18">
        <v>3</v>
      </c>
      <c r="D38" s="18">
        <v>8</v>
      </c>
      <c r="E38" s="18">
        <v>10</v>
      </c>
      <c r="F38" s="193">
        <v>16</v>
      </c>
      <c r="G38" s="19">
        <v>2.8457136815099382</v>
      </c>
      <c r="H38" s="19">
        <v>4.186882843732751</v>
      </c>
      <c r="I38" s="19">
        <v>10.957473491979757</v>
      </c>
      <c r="J38" s="19">
        <v>13.539592608474099</v>
      </c>
      <c r="K38" s="19">
        <v>21.414441072392304</v>
      </c>
    </row>
    <row r="39" spans="1:11" s="16" customFormat="1" ht="15" customHeight="1" x14ac:dyDescent="0.25">
      <c r="A39" s="149" t="s">
        <v>60</v>
      </c>
      <c r="B39" s="18">
        <v>0</v>
      </c>
      <c r="C39" s="18">
        <v>0</v>
      </c>
      <c r="D39" s="18" t="s">
        <v>97</v>
      </c>
      <c r="E39" s="18" t="s">
        <v>97</v>
      </c>
      <c r="F39" s="193" t="s">
        <v>97</v>
      </c>
      <c r="G39" s="19">
        <v>0</v>
      </c>
      <c r="H39" s="19">
        <v>0</v>
      </c>
      <c r="I39" s="19" t="s">
        <v>97</v>
      </c>
      <c r="J39" s="19" t="s">
        <v>97</v>
      </c>
      <c r="K39" s="19" t="s">
        <v>97</v>
      </c>
    </row>
    <row r="40" spans="1:11" s="16" customFormat="1" ht="15" customHeight="1" x14ac:dyDescent="0.25">
      <c r="A40" s="149" t="s">
        <v>61</v>
      </c>
      <c r="B40" s="18">
        <v>42</v>
      </c>
      <c r="C40" s="18">
        <v>77</v>
      </c>
      <c r="D40" s="18">
        <v>102</v>
      </c>
      <c r="E40" s="18">
        <v>129</v>
      </c>
      <c r="F40" s="193">
        <v>116</v>
      </c>
      <c r="G40" s="19">
        <v>8.9409425727355796</v>
      </c>
      <c r="H40" s="19">
        <v>16.326479957600469</v>
      </c>
      <c r="I40" s="19">
        <v>21.550705596759428</v>
      </c>
      <c r="J40" s="19">
        <v>27.121541481892788</v>
      </c>
      <c r="K40" s="19">
        <v>24.325667953631299</v>
      </c>
    </row>
    <row r="41" spans="1:11" s="16" customFormat="1" ht="15" customHeight="1" x14ac:dyDescent="0.25">
      <c r="A41" s="149" t="s">
        <v>62</v>
      </c>
      <c r="B41" s="18">
        <v>67</v>
      </c>
      <c r="C41" s="18">
        <v>155</v>
      </c>
      <c r="D41" s="18">
        <v>163</v>
      </c>
      <c r="E41" s="18">
        <v>157</v>
      </c>
      <c r="F41" s="193">
        <v>203</v>
      </c>
      <c r="G41" s="19">
        <v>21.361857624591526</v>
      </c>
      <c r="H41" s="19">
        <v>48.973328843215477</v>
      </c>
      <c r="I41" s="19">
        <v>51.069648864126755</v>
      </c>
      <c r="J41" s="19">
        <v>48.801036827926609</v>
      </c>
      <c r="K41" s="19">
        <v>63.166069925153458</v>
      </c>
    </row>
    <row r="42" spans="1:11" s="16" customFormat="1" ht="15" customHeight="1" x14ac:dyDescent="0.25">
      <c r="A42" s="149" t="s">
        <v>63</v>
      </c>
      <c r="B42" s="18" t="s">
        <v>97</v>
      </c>
      <c r="C42" s="18">
        <v>0</v>
      </c>
      <c r="D42" s="18" t="s">
        <v>97</v>
      </c>
      <c r="E42" s="18">
        <v>0</v>
      </c>
      <c r="F42" s="193" t="s">
        <v>97</v>
      </c>
      <c r="G42" s="19" t="s">
        <v>97</v>
      </c>
      <c r="H42" s="19">
        <v>0</v>
      </c>
      <c r="I42" s="19" t="s">
        <v>97</v>
      </c>
      <c r="J42" s="19">
        <v>0</v>
      </c>
      <c r="K42" s="19" t="s">
        <v>97</v>
      </c>
    </row>
    <row r="43" spans="1:11" s="16" customFormat="1" ht="15" customHeight="1" x14ac:dyDescent="0.25">
      <c r="A43" s="149" t="s">
        <v>64</v>
      </c>
      <c r="B43" s="18">
        <v>92</v>
      </c>
      <c r="C43" s="18">
        <v>133</v>
      </c>
      <c r="D43" s="18">
        <v>193</v>
      </c>
      <c r="E43" s="18">
        <v>170</v>
      </c>
      <c r="F43" s="193">
        <v>238</v>
      </c>
      <c r="G43" s="19">
        <v>20.62365154512122</v>
      </c>
      <c r="H43" s="19">
        <v>29.742756402771082</v>
      </c>
      <c r="I43" s="19">
        <v>42.962392677336609</v>
      </c>
      <c r="J43" s="19">
        <v>37.764621091417141</v>
      </c>
      <c r="K43" s="19">
        <v>52.866373667512427</v>
      </c>
    </row>
    <row r="44" spans="1:11" s="16" customFormat="1" ht="15" customHeight="1" x14ac:dyDescent="0.25">
      <c r="A44" s="149" t="s">
        <v>65</v>
      </c>
      <c r="B44" s="18">
        <v>45</v>
      </c>
      <c r="C44" s="18">
        <v>67</v>
      </c>
      <c r="D44" s="18">
        <v>81</v>
      </c>
      <c r="E44" s="18">
        <v>118</v>
      </c>
      <c r="F44" s="193">
        <v>139</v>
      </c>
      <c r="G44" s="19">
        <v>7.0267979077088931</v>
      </c>
      <c r="H44" s="19">
        <v>10.505914837317826</v>
      </c>
      <c r="I44" s="19">
        <v>12.793874428124152</v>
      </c>
      <c r="J44" s="19">
        <v>18.707105728449196</v>
      </c>
      <c r="K44" s="19">
        <v>22.240662787151383</v>
      </c>
    </row>
    <row r="45" spans="1:11" s="16" customFormat="1" ht="15" customHeight="1" x14ac:dyDescent="0.25">
      <c r="A45" s="149" t="s">
        <v>66</v>
      </c>
      <c r="B45" s="18">
        <v>41</v>
      </c>
      <c r="C45" s="18">
        <v>71</v>
      </c>
      <c r="D45" s="18">
        <v>102</v>
      </c>
      <c r="E45" s="18">
        <v>95</v>
      </c>
      <c r="F45" s="193">
        <v>89</v>
      </c>
      <c r="G45" s="19">
        <v>21.090112342056418</v>
      </c>
      <c r="H45" s="19">
        <v>36.791384031445901</v>
      </c>
      <c r="I45" s="19">
        <v>53.344137758823045</v>
      </c>
      <c r="J45" s="19">
        <v>50.212216697900935</v>
      </c>
      <c r="K45" s="19">
        <v>48.356824498017765</v>
      </c>
    </row>
    <row r="46" spans="1:11" s="16" customFormat="1" ht="15" customHeight="1" x14ac:dyDescent="0.25">
      <c r="A46" s="149" t="s">
        <v>67</v>
      </c>
      <c r="B46" s="18">
        <v>246</v>
      </c>
      <c r="C46" s="18">
        <v>248</v>
      </c>
      <c r="D46" s="18">
        <v>194</v>
      </c>
      <c r="E46" s="18">
        <v>113</v>
      </c>
      <c r="F46" s="193">
        <v>126</v>
      </c>
      <c r="G46" s="19">
        <v>163.4873899066236</v>
      </c>
      <c r="H46" s="19">
        <v>163.28516382278207</v>
      </c>
      <c r="I46" s="19">
        <v>126.07043307276997</v>
      </c>
      <c r="J46" s="19">
        <v>72.473844067824373</v>
      </c>
      <c r="K46" s="19">
        <v>80.188912256453534</v>
      </c>
    </row>
    <row r="47" spans="1:11" s="16" customFormat="1" ht="15" customHeight="1" x14ac:dyDescent="0.25">
      <c r="A47" s="149" t="s">
        <v>68</v>
      </c>
      <c r="B47" s="18">
        <v>1</v>
      </c>
      <c r="C47" s="18">
        <v>2</v>
      </c>
      <c r="D47" s="18">
        <v>9</v>
      </c>
      <c r="E47" s="18">
        <v>2</v>
      </c>
      <c r="F47" s="193">
        <v>3</v>
      </c>
      <c r="G47" s="19">
        <v>2.0049698627538546</v>
      </c>
      <c r="H47" s="19">
        <v>4.0027048273878103</v>
      </c>
      <c r="I47" s="19">
        <v>18.024648261205016</v>
      </c>
      <c r="J47" s="19">
        <v>3.9939930377110153</v>
      </c>
      <c r="K47" s="19">
        <v>6.080894931498114</v>
      </c>
    </row>
    <row r="48" spans="1:11" s="16" customFormat="1" ht="15" customHeight="1" x14ac:dyDescent="0.25">
      <c r="A48" s="149" t="s">
        <v>69</v>
      </c>
      <c r="B48" s="18">
        <v>6</v>
      </c>
      <c r="C48" s="18">
        <v>5</v>
      </c>
      <c r="D48" s="18">
        <v>15</v>
      </c>
      <c r="E48" s="18">
        <v>17</v>
      </c>
      <c r="F48" s="193">
        <v>24</v>
      </c>
      <c r="G48" s="19">
        <v>4.3591461151542408</v>
      </c>
      <c r="H48" s="19">
        <v>3.6582043564811135</v>
      </c>
      <c r="I48" s="19">
        <v>11.048080692493174</v>
      </c>
      <c r="J48" s="19">
        <v>12.648358439304037</v>
      </c>
      <c r="K48" s="19">
        <v>18.074809099751729</v>
      </c>
    </row>
    <row r="49" spans="1:11" s="16" customFormat="1" ht="15" customHeight="1" x14ac:dyDescent="0.25">
      <c r="A49" s="149" t="s">
        <v>70</v>
      </c>
      <c r="B49" s="18">
        <v>11</v>
      </c>
      <c r="C49" s="18">
        <v>10</v>
      </c>
      <c r="D49" s="18">
        <v>11</v>
      </c>
      <c r="E49" s="18">
        <v>15</v>
      </c>
      <c r="F49" s="193">
        <v>12</v>
      </c>
      <c r="G49" s="19">
        <v>11.940670248504832</v>
      </c>
      <c r="H49" s="19">
        <v>10.837009760938745</v>
      </c>
      <c r="I49" s="19">
        <v>11.908895073455241</v>
      </c>
      <c r="J49" s="19">
        <v>16.263139415746487</v>
      </c>
      <c r="K49" s="19">
        <v>13.167307245475898</v>
      </c>
    </row>
    <row r="50" spans="1:11" s="16" customFormat="1" ht="15" customHeight="1" x14ac:dyDescent="0.25">
      <c r="A50" s="149" t="s">
        <v>71</v>
      </c>
      <c r="B50" s="18">
        <v>38</v>
      </c>
      <c r="C50" s="18">
        <v>105</v>
      </c>
      <c r="D50" s="18">
        <v>138</v>
      </c>
      <c r="E50" s="18">
        <v>102</v>
      </c>
      <c r="F50" s="193">
        <v>88</v>
      </c>
      <c r="G50" s="19">
        <v>10.18852256862608</v>
      </c>
      <c r="H50" s="19">
        <v>28.264129551886963</v>
      </c>
      <c r="I50" s="19">
        <v>37.374114628815491</v>
      </c>
      <c r="J50" s="19">
        <v>27.767804410888541</v>
      </c>
      <c r="K50" s="19">
        <v>24.284797152719708</v>
      </c>
    </row>
    <row r="51" spans="1:11" s="16" customFormat="1" ht="15" customHeight="1" x14ac:dyDescent="0.25">
      <c r="A51" s="149" t="s">
        <v>72</v>
      </c>
      <c r="B51" s="18">
        <v>10</v>
      </c>
      <c r="C51" s="18">
        <v>11</v>
      </c>
      <c r="D51" s="18">
        <v>10</v>
      </c>
      <c r="E51" s="18">
        <v>11</v>
      </c>
      <c r="F51" s="193">
        <v>24</v>
      </c>
      <c r="G51" s="19">
        <v>18.664663927621188</v>
      </c>
      <c r="H51" s="19">
        <v>20.680329961363483</v>
      </c>
      <c r="I51" s="19">
        <v>18.922042461290165</v>
      </c>
      <c r="J51" s="19">
        <v>20.898187406645015</v>
      </c>
      <c r="K51" s="19">
        <v>46.522199663134558</v>
      </c>
    </row>
    <row r="52" spans="1:11" s="16" customFormat="1" ht="15" customHeight="1" x14ac:dyDescent="0.25">
      <c r="A52" s="149" t="s">
        <v>73</v>
      </c>
      <c r="B52" s="18">
        <v>19</v>
      </c>
      <c r="C52" s="18">
        <v>22</v>
      </c>
      <c r="D52" s="18">
        <v>46</v>
      </c>
      <c r="E52" s="18">
        <v>51</v>
      </c>
      <c r="F52" s="193">
        <v>37</v>
      </c>
      <c r="G52" s="19">
        <v>59.844488544771792</v>
      </c>
      <c r="H52" s="19">
        <v>68.739301890539039</v>
      </c>
      <c r="I52" s="19">
        <v>142.56902505726097</v>
      </c>
      <c r="J52" s="19">
        <v>156.17776173806982</v>
      </c>
      <c r="K52" s="19">
        <v>112.2869703805181</v>
      </c>
    </row>
    <row r="53" spans="1:11" s="16" customFormat="1" ht="15" customHeight="1" x14ac:dyDescent="0.25">
      <c r="A53" s="149" t="s">
        <v>74</v>
      </c>
      <c r="B53" s="18">
        <v>0</v>
      </c>
      <c r="C53" s="18">
        <v>0</v>
      </c>
      <c r="D53" s="18">
        <v>0</v>
      </c>
      <c r="E53" s="18">
        <v>0</v>
      </c>
      <c r="F53" s="193">
        <v>0</v>
      </c>
      <c r="G53" s="19">
        <v>0</v>
      </c>
      <c r="H53" s="19">
        <v>0</v>
      </c>
      <c r="I53" s="19">
        <v>0</v>
      </c>
      <c r="J53" s="19">
        <v>0</v>
      </c>
      <c r="K53" s="19">
        <v>0</v>
      </c>
    </row>
    <row r="54" spans="1:11" s="16" customFormat="1" ht="15" customHeight="1" x14ac:dyDescent="0.25">
      <c r="A54" s="149" t="s">
        <v>75</v>
      </c>
      <c r="B54" s="18">
        <v>0</v>
      </c>
      <c r="C54" s="18" t="s">
        <v>97</v>
      </c>
      <c r="D54" s="18" t="s">
        <v>97</v>
      </c>
      <c r="E54" s="18" t="s">
        <v>97</v>
      </c>
      <c r="F54" s="193" t="s">
        <v>97</v>
      </c>
      <c r="G54" s="19">
        <v>0</v>
      </c>
      <c r="H54" s="19" t="s">
        <v>97</v>
      </c>
      <c r="I54" s="19" t="s">
        <v>97</v>
      </c>
      <c r="J54" s="19" t="s">
        <v>97</v>
      </c>
      <c r="K54" s="19" t="s">
        <v>97</v>
      </c>
    </row>
    <row r="55" spans="1:11" s="16" customFormat="1" ht="15" customHeight="1" x14ac:dyDescent="0.25">
      <c r="A55" s="149" t="s">
        <v>76</v>
      </c>
      <c r="B55" s="18">
        <v>18</v>
      </c>
      <c r="C55" s="18">
        <v>16</v>
      </c>
      <c r="D55" s="18">
        <v>19</v>
      </c>
      <c r="E55" s="18">
        <v>27</v>
      </c>
      <c r="F55" s="193">
        <v>35</v>
      </c>
      <c r="G55" s="19">
        <v>21.344867854425662</v>
      </c>
      <c r="H55" s="19">
        <v>18.86786849614656</v>
      </c>
      <c r="I55" s="19">
        <v>22.298338043416567</v>
      </c>
      <c r="J55" s="19">
        <v>31.538489519648945</v>
      </c>
      <c r="K55" s="19">
        <v>40.914529528521065</v>
      </c>
    </row>
    <row r="56" spans="1:11" s="16" customFormat="1" ht="15" customHeight="1" x14ac:dyDescent="0.25">
      <c r="A56" s="149" t="s">
        <v>77</v>
      </c>
      <c r="B56" s="18">
        <v>12</v>
      </c>
      <c r="C56" s="18">
        <v>41</v>
      </c>
      <c r="D56" s="18">
        <v>33</v>
      </c>
      <c r="E56" s="18">
        <v>20</v>
      </c>
      <c r="F56" s="193">
        <v>24</v>
      </c>
      <c r="G56" s="19">
        <v>13.503791515447393</v>
      </c>
      <c r="H56" s="19">
        <v>46.515450883679719</v>
      </c>
      <c r="I56" s="19">
        <v>37.722640945843565</v>
      </c>
      <c r="J56" s="19">
        <v>22.956581117554801</v>
      </c>
      <c r="K56" s="19">
        <v>27.785415219599184</v>
      </c>
    </row>
    <row r="57" spans="1:11" s="16" customFormat="1" ht="15" customHeight="1" x14ac:dyDescent="0.25">
      <c r="A57" s="149" t="s">
        <v>78</v>
      </c>
      <c r="B57" s="18">
        <v>46</v>
      </c>
      <c r="C57" s="18">
        <v>92</v>
      </c>
      <c r="D57" s="18">
        <v>80</v>
      </c>
      <c r="E57" s="18">
        <v>79</v>
      </c>
      <c r="F57" s="193">
        <v>112</v>
      </c>
      <c r="G57" s="19">
        <v>41.181111719090801</v>
      </c>
      <c r="H57" s="19">
        <v>81.836820726395985</v>
      </c>
      <c r="I57" s="19">
        <v>70.760992615201502</v>
      </c>
      <c r="J57" s="19">
        <v>69.411901228702305</v>
      </c>
      <c r="K57" s="19">
        <v>98.311257296680481</v>
      </c>
    </row>
    <row r="58" spans="1:11" s="16" customFormat="1" ht="15" customHeight="1" x14ac:dyDescent="0.25">
      <c r="A58" s="149" t="s">
        <v>79</v>
      </c>
      <c r="B58" s="18" t="s">
        <v>97</v>
      </c>
      <c r="C58" s="18" t="s">
        <v>97</v>
      </c>
      <c r="D58" s="18">
        <v>15</v>
      </c>
      <c r="E58" s="18">
        <v>18</v>
      </c>
      <c r="F58" s="193">
        <v>29</v>
      </c>
      <c r="G58" s="19" t="s">
        <v>97</v>
      </c>
      <c r="H58" s="19" t="s">
        <v>97</v>
      </c>
      <c r="I58" s="19">
        <v>75.324831154139105</v>
      </c>
      <c r="J58" s="19">
        <v>90.225506639833057</v>
      </c>
      <c r="K58" s="19">
        <v>144.49752569363628</v>
      </c>
    </row>
    <row r="59" spans="1:11" s="16" customFormat="1" ht="15" customHeight="1" x14ac:dyDescent="0.25">
      <c r="A59" s="149" t="s">
        <v>80</v>
      </c>
      <c r="B59" s="18" t="s">
        <v>97</v>
      </c>
      <c r="C59" s="18" t="s">
        <v>97</v>
      </c>
      <c r="D59" s="18" t="s">
        <v>97</v>
      </c>
      <c r="E59" s="18" t="s">
        <v>97</v>
      </c>
      <c r="F59" s="193" t="s">
        <v>97</v>
      </c>
      <c r="G59" s="19" t="s">
        <v>97</v>
      </c>
      <c r="H59" s="19" t="s">
        <v>97</v>
      </c>
      <c r="I59" s="19" t="s">
        <v>97</v>
      </c>
      <c r="J59" s="19" t="s">
        <v>97</v>
      </c>
      <c r="K59" s="19" t="s">
        <v>97</v>
      </c>
    </row>
    <row r="60" spans="1:11" s="16" customFormat="1" ht="15" customHeight="1" x14ac:dyDescent="0.25">
      <c r="A60" s="149" t="s">
        <v>81</v>
      </c>
      <c r="B60" s="18">
        <v>0</v>
      </c>
      <c r="C60" s="18" t="s">
        <v>97</v>
      </c>
      <c r="D60" s="18" t="s">
        <v>97</v>
      </c>
      <c r="E60" s="18">
        <v>0</v>
      </c>
      <c r="F60" s="193" t="s">
        <v>97</v>
      </c>
      <c r="G60" s="19">
        <v>0</v>
      </c>
      <c r="H60" s="19" t="s">
        <v>97</v>
      </c>
      <c r="I60" s="19" t="s">
        <v>97</v>
      </c>
      <c r="J60" s="19">
        <v>0</v>
      </c>
      <c r="K60" s="19" t="s">
        <v>97</v>
      </c>
    </row>
    <row r="61" spans="1:11" s="16" customFormat="1" ht="15" customHeight="1" x14ac:dyDescent="0.25">
      <c r="A61" s="149" t="s">
        <v>82</v>
      </c>
      <c r="B61" s="18">
        <v>21</v>
      </c>
      <c r="C61" s="18">
        <v>12</v>
      </c>
      <c r="D61" s="18">
        <v>34</v>
      </c>
      <c r="E61" s="18">
        <v>34</v>
      </c>
      <c r="F61" s="193">
        <v>70</v>
      </c>
      <c r="G61" s="19">
        <v>22.149751430221471</v>
      </c>
      <c r="H61" s="19">
        <v>12.539894419067606</v>
      </c>
      <c r="I61" s="19">
        <v>35.188369452173383</v>
      </c>
      <c r="J61" s="19">
        <v>34.837824445957693</v>
      </c>
      <c r="K61" s="19">
        <v>71.342571759915074</v>
      </c>
    </row>
    <row r="62" spans="1:11" s="16" customFormat="1" ht="15" customHeight="1" x14ac:dyDescent="0.25">
      <c r="A62" s="149" t="s">
        <v>83</v>
      </c>
      <c r="B62" s="18" t="s">
        <v>97</v>
      </c>
      <c r="C62" s="18" t="s">
        <v>97</v>
      </c>
      <c r="D62" s="18" t="s">
        <v>97</v>
      </c>
      <c r="E62" s="18" t="s">
        <v>97</v>
      </c>
      <c r="F62" s="193" t="s">
        <v>97</v>
      </c>
      <c r="G62" s="19" t="s">
        <v>97</v>
      </c>
      <c r="H62" s="19" t="s">
        <v>97</v>
      </c>
      <c r="I62" s="19" t="s">
        <v>97</v>
      </c>
      <c r="J62" s="19" t="s">
        <v>97</v>
      </c>
      <c r="K62" s="19" t="s">
        <v>97</v>
      </c>
    </row>
    <row r="63" spans="1:11" s="16" customFormat="1" ht="15" customHeight="1" x14ac:dyDescent="0.25">
      <c r="A63" s="149" t="s">
        <v>84</v>
      </c>
      <c r="B63" s="18">
        <v>7</v>
      </c>
      <c r="C63" s="18">
        <v>9</v>
      </c>
      <c r="D63" s="18">
        <v>21</v>
      </c>
      <c r="E63" s="18">
        <v>24</v>
      </c>
      <c r="F63" s="193">
        <v>27</v>
      </c>
      <c r="G63" s="19">
        <v>4.3761213875514633</v>
      </c>
      <c r="H63" s="19">
        <v>5.6519398571795376</v>
      </c>
      <c r="I63" s="19">
        <v>13.26694955319393</v>
      </c>
      <c r="J63" s="19">
        <v>15.209285654990406</v>
      </c>
      <c r="K63" s="19">
        <v>17.236384719921869</v>
      </c>
    </row>
    <row r="64" spans="1:11" s="16" customFormat="1" ht="15" customHeight="1" x14ac:dyDescent="0.25">
      <c r="A64" s="149" t="s">
        <v>85</v>
      </c>
      <c r="B64" s="18" t="s">
        <v>97</v>
      </c>
      <c r="C64" s="18" t="s">
        <v>97</v>
      </c>
      <c r="D64" s="18" t="s">
        <v>97</v>
      </c>
      <c r="E64" s="18" t="s">
        <v>97</v>
      </c>
      <c r="F64" s="193">
        <v>15</v>
      </c>
      <c r="G64" s="19" t="s">
        <v>97</v>
      </c>
      <c r="H64" s="19" t="s">
        <v>97</v>
      </c>
      <c r="I64" s="19" t="s">
        <v>97</v>
      </c>
      <c r="J64" s="19" t="s">
        <v>97</v>
      </c>
      <c r="K64" s="19">
        <v>28.39960058002363</v>
      </c>
    </row>
    <row r="65" spans="1:13" s="16" customFormat="1" ht="15" customHeight="1" x14ac:dyDescent="0.25">
      <c r="A65" s="149" t="s">
        <v>86</v>
      </c>
      <c r="B65" s="18" t="s">
        <v>97</v>
      </c>
      <c r="C65" s="18" t="s">
        <v>97</v>
      </c>
      <c r="D65" s="18" t="s">
        <v>97</v>
      </c>
      <c r="E65" s="18" t="s">
        <v>97</v>
      </c>
      <c r="F65" s="193" t="s">
        <v>97</v>
      </c>
      <c r="G65" s="19" t="s">
        <v>97</v>
      </c>
      <c r="H65" s="19" t="s">
        <v>97</v>
      </c>
      <c r="I65" s="19" t="s">
        <v>97</v>
      </c>
      <c r="J65" s="19" t="s">
        <v>97</v>
      </c>
      <c r="K65" s="19" t="s">
        <v>97</v>
      </c>
    </row>
    <row r="66" spans="1:13" s="22" customFormat="1" ht="24.95" customHeight="1" x14ac:dyDescent="0.25">
      <c r="A66" s="21" t="s">
        <v>87</v>
      </c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</row>
    <row r="67" spans="1:13" s="22" customFormat="1" ht="15.95" customHeight="1" x14ac:dyDescent="0.25">
      <c r="A67" s="23" t="s">
        <v>288</v>
      </c>
      <c r="B67" s="16"/>
      <c r="C67" s="16"/>
      <c r="D67" s="16"/>
      <c r="E67" s="16"/>
      <c r="F67" s="16"/>
      <c r="G67" s="16"/>
      <c r="H67" s="16"/>
      <c r="I67" s="16"/>
    </row>
    <row r="68" spans="1:13" s="22" customFormat="1" ht="15.95" customHeight="1" x14ac:dyDescent="0.25">
      <c r="A68" s="23" t="s">
        <v>98</v>
      </c>
      <c r="B68" s="16"/>
      <c r="C68" s="16"/>
      <c r="D68" s="16"/>
      <c r="E68" s="16"/>
      <c r="F68" s="16"/>
      <c r="G68" s="16"/>
      <c r="H68" s="16"/>
      <c r="I68" s="16"/>
    </row>
    <row r="69" spans="1:13" s="22" customFormat="1" ht="18" customHeight="1" x14ac:dyDescent="0.25">
      <c r="A69" s="23" t="s">
        <v>88</v>
      </c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</row>
    <row r="70" spans="1:13" s="22" customFormat="1" ht="18" customHeight="1" x14ac:dyDescent="0.25">
      <c r="A70" s="23" t="s">
        <v>89</v>
      </c>
      <c r="B70" s="16"/>
      <c r="C70" s="16"/>
      <c r="D70" s="16"/>
      <c r="E70" s="16"/>
      <c r="F70" s="16"/>
      <c r="G70" s="24"/>
      <c r="H70" s="16"/>
      <c r="I70" s="16"/>
      <c r="J70" s="16"/>
      <c r="K70" s="16"/>
      <c r="L70" s="16"/>
    </row>
    <row r="71" spans="1:13" s="22" customFormat="1" ht="18" customHeight="1" x14ac:dyDescent="0.25">
      <c r="A71" s="66" t="s">
        <v>116</v>
      </c>
      <c r="B71" s="24"/>
      <c r="C71" s="24"/>
      <c r="D71" s="24"/>
      <c r="E71" s="24"/>
      <c r="F71" s="24"/>
      <c r="G71" s="54"/>
      <c r="H71" s="24"/>
      <c r="I71" s="24"/>
      <c r="J71" s="24"/>
      <c r="K71" s="24"/>
      <c r="L71" s="24"/>
    </row>
    <row r="72" spans="1:13" s="22" customFormat="1" ht="15.75" x14ac:dyDescent="0.25">
      <c r="A72" s="66" t="s">
        <v>117</v>
      </c>
      <c r="B72" s="16"/>
      <c r="C72" s="16"/>
      <c r="D72" s="16"/>
      <c r="E72" s="16"/>
      <c r="F72" s="16"/>
      <c r="G72" s="53"/>
      <c r="H72" s="16"/>
      <c r="I72" s="16"/>
      <c r="J72" s="16"/>
      <c r="K72" s="16"/>
      <c r="L72" s="16"/>
    </row>
    <row r="73" spans="1:13" ht="15.75" x14ac:dyDescent="0.25">
      <c r="A73" s="65" t="s">
        <v>10</v>
      </c>
      <c r="M73" s="27"/>
    </row>
  </sheetData>
  <sheetProtection algorithmName="SHA-512" hashValue="1vnnmycL0Ef2Vhd6Zr8IQ62Wha/qKb68qSiEZ8XtBaTJj5ojbTnlK1Ds1jcWOxBwOMXgytWFAx7YUvdZQjIgBw==" saltValue="OUbreX1shkvCCcDyVgLQ/A==" spinCount="100000" sheet="1" objects="1" scenarios="1"/>
  <hyperlinks>
    <hyperlink ref="A73" location="'Table of Contents'!A1" display="Click here to return to the Table of Contents" xr:uid="{36BADEA3-EB43-4F21-9156-85802636F8F5}"/>
  </hyperlinks>
  <printOptions horizontalCentered="1"/>
  <pageMargins left="0.25" right="0.25" top="0.3" bottom="0.1" header="0.3" footer="0"/>
  <pageSetup scale="67" orientation="portrait" r:id="rId1"/>
  <tableParts count="1">
    <tablePart r:id="rId2"/>
  </tableParts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70A4F5-4B4E-4132-822B-6B19B33ECBC0}">
  <sheetPr codeName="Sheet85">
    <pageSetUpPr fitToPage="1"/>
  </sheetPr>
  <dimension ref="A1:C12"/>
  <sheetViews>
    <sheetView workbookViewId="0"/>
  </sheetViews>
  <sheetFormatPr defaultRowHeight="15" x14ac:dyDescent="0.25"/>
  <cols>
    <col min="1" max="1" width="37.7109375" customWidth="1"/>
    <col min="2" max="2" width="12.85546875" customWidth="1"/>
    <col min="3" max="3" width="13.85546875" customWidth="1"/>
  </cols>
  <sheetData>
    <row r="1" spans="1:3" ht="21" x14ac:dyDescent="0.35">
      <c r="A1" s="84" t="s">
        <v>297</v>
      </c>
    </row>
    <row r="2" spans="1:3" ht="21.75" thickBot="1" x14ac:dyDescent="0.4">
      <c r="A2" s="84" t="s">
        <v>247</v>
      </c>
    </row>
    <row r="3" spans="1:3" ht="18" thickBot="1" x14ac:dyDescent="0.3">
      <c r="A3" s="152" t="s">
        <v>248</v>
      </c>
      <c r="B3" s="156" t="s">
        <v>191</v>
      </c>
      <c r="C3" s="97" t="s">
        <v>192</v>
      </c>
    </row>
    <row r="4" spans="1:3" ht="15.75" x14ac:dyDescent="0.25">
      <c r="A4" s="202" t="s">
        <v>105</v>
      </c>
      <c r="B4" s="203">
        <v>1973</v>
      </c>
      <c r="C4" s="204">
        <v>100</v>
      </c>
    </row>
    <row r="5" spans="1:3" ht="15.75" x14ac:dyDescent="0.25">
      <c r="A5" s="153" t="s">
        <v>249</v>
      </c>
      <c r="B5" s="158">
        <v>21</v>
      </c>
      <c r="C5" s="99">
        <v>1.0643689812468322</v>
      </c>
    </row>
    <row r="6" spans="1:3" ht="15.75" x14ac:dyDescent="0.25">
      <c r="A6" s="154" t="s">
        <v>250</v>
      </c>
      <c r="B6" s="158">
        <v>5</v>
      </c>
      <c r="C6" s="99">
        <v>0.25342118601115055</v>
      </c>
    </row>
    <row r="7" spans="1:3" ht="15.75" x14ac:dyDescent="0.25">
      <c r="A7" s="154" t="s">
        <v>251</v>
      </c>
      <c r="B7" s="158">
        <v>591</v>
      </c>
      <c r="C7" s="99">
        <v>29.954384186517995</v>
      </c>
    </row>
    <row r="8" spans="1:3" ht="15.75" x14ac:dyDescent="0.25">
      <c r="A8" s="154" t="s">
        <v>356</v>
      </c>
      <c r="B8" s="158">
        <v>3</v>
      </c>
      <c r="C8" s="99">
        <v>0.15205271160669032</v>
      </c>
    </row>
    <row r="9" spans="1:3" ht="16.5" thickBot="1" x14ac:dyDescent="0.3">
      <c r="A9" s="155" t="s">
        <v>198</v>
      </c>
      <c r="B9" s="159">
        <v>1353</v>
      </c>
      <c r="C9" s="101">
        <v>68.575772934617333</v>
      </c>
    </row>
    <row r="10" spans="1:3" ht="15.75" x14ac:dyDescent="0.25">
      <c r="A10" s="102" t="s">
        <v>288</v>
      </c>
      <c r="B10" s="103"/>
      <c r="C10" s="104"/>
    </row>
    <row r="11" spans="1:3" ht="15.75" x14ac:dyDescent="0.25">
      <c r="A11" s="23" t="s">
        <v>89</v>
      </c>
    </row>
    <row r="12" spans="1:3" ht="15.75" x14ac:dyDescent="0.25">
      <c r="A12" s="65" t="s">
        <v>10</v>
      </c>
    </row>
  </sheetData>
  <sheetProtection algorithmName="SHA-512" hashValue="lXWNYzGMjn6t7xWnf4+5qlRwT6nzQwRn8KNFtXvmxbFaP/3mZ9zsPIXbeUjjXyZXcqEqa5IE7LG0L/WTOtOhQw==" saltValue="VDd7FVIAZXDP2IdJ62k0fA==" spinCount="100000" sheet="1" objects="1" scenarios="1"/>
  <hyperlinks>
    <hyperlink ref="A12" location="'Table of Contents'!A1" display="Click here to return to the Table of Contents" xr:uid="{0C73D3EF-D7CA-43CD-BCA0-550310718D01}"/>
  </hyperlinks>
  <pageMargins left="0.7" right="0.7" top="0.75" bottom="0.75" header="0.3" footer="0.3"/>
  <pageSetup scale="89" orientation="portrait" horizontalDpi="200" verticalDpi="200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56F56D-1671-4575-B5A2-F03650AA5A0C}">
  <sheetPr codeName="Sheet86">
    <pageSetUpPr fitToPage="1"/>
  </sheetPr>
  <dimension ref="A1:C12"/>
  <sheetViews>
    <sheetView workbookViewId="0"/>
  </sheetViews>
  <sheetFormatPr defaultRowHeight="15" x14ac:dyDescent="0.25"/>
  <cols>
    <col min="1" max="1" width="37.7109375" customWidth="1"/>
    <col min="2" max="2" width="12.85546875" customWidth="1"/>
    <col min="3" max="3" width="13.85546875" customWidth="1"/>
  </cols>
  <sheetData>
    <row r="1" spans="1:3" ht="21" x14ac:dyDescent="0.35">
      <c r="A1" s="84" t="s">
        <v>298</v>
      </c>
    </row>
    <row r="2" spans="1:3" ht="21" x14ac:dyDescent="0.35">
      <c r="A2" s="84" t="s">
        <v>253</v>
      </c>
    </row>
    <row r="3" spans="1:3" ht="17.25" x14ac:dyDescent="0.25">
      <c r="A3" s="213" t="s">
        <v>248</v>
      </c>
      <c r="B3" s="214" t="s">
        <v>191</v>
      </c>
      <c r="C3" s="215" t="s">
        <v>192</v>
      </c>
    </row>
    <row r="4" spans="1:3" ht="15.75" x14ac:dyDescent="0.25">
      <c r="A4" s="202" t="s">
        <v>105</v>
      </c>
      <c r="B4" s="203">
        <v>6641</v>
      </c>
      <c r="C4" s="204">
        <v>100</v>
      </c>
    </row>
    <row r="5" spans="1:3" ht="15.75" x14ac:dyDescent="0.25">
      <c r="A5" s="153" t="s">
        <v>249</v>
      </c>
      <c r="B5" s="158">
        <v>210</v>
      </c>
      <c r="C5" s="99">
        <v>3.1621743713296189</v>
      </c>
    </row>
    <row r="6" spans="1:3" ht="15.75" x14ac:dyDescent="0.25">
      <c r="A6" s="154" t="s">
        <v>250</v>
      </c>
      <c r="B6" s="158">
        <v>1337</v>
      </c>
      <c r="C6" s="99">
        <v>20.132510164131908</v>
      </c>
    </row>
    <row r="7" spans="1:3" ht="15.75" x14ac:dyDescent="0.25">
      <c r="A7" s="154" t="s">
        <v>251</v>
      </c>
      <c r="B7" s="158">
        <v>775</v>
      </c>
      <c r="C7" s="99">
        <v>11.669929227525975</v>
      </c>
    </row>
    <row r="8" spans="1:3" ht="15.75" x14ac:dyDescent="0.25">
      <c r="A8" s="154" t="s">
        <v>356</v>
      </c>
      <c r="B8" s="158">
        <v>13</v>
      </c>
      <c r="C8" s="99">
        <v>0.19575365155850022</v>
      </c>
    </row>
    <row r="9" spans="1:3" ht="16.5" thickBot="1" x14ac:dyDescent="0.3">
      <c r="A9" s="155" t="s">
        <v>198</v>
      </c>
      <c r="B9" s="159">
        <v>4306</v>
      </c>
      <c r="C9" s="101">
        <v>64.839632585453998</v>
      </c>
    </row>
    <row r="10" spans="1:3" ht="15.75" x14ac:dyDescent="0.25">
      <c r="A10" s="102" t="s">
        <v>288</v>
      </c>
      <c r="B10" s="103"/>
      <c r="C10" s="104"/>
    </row>
    <row r="11" spans="1:3" ht="15.75" x14ac:dyDescent="0.25">
      <c r="A11" s="23" t="s">
        <v>89</v>
      </c>
    </row>
    <row r="12" spans="1:3" ht="15.75" x14ac:dyDescent="0.25">
      <c r="A12" s="65" t="s">
        <v>10</v>
      </c>
    </row>
  </sheetData>
  <sheetProtection algorithmName="SHA-512" hashValue="ngBxW0KI641W1HQmwNrYEaAbijM/uH0tQ5NLSLTkzqhaSjhtOcz3yjIQAsnIKHQjCEknLDXtw5sAbNKOu4O/nw==" saltValue="LxIPLz3r4HAnIDOADOP+eg==" spinCount="100000" sheet="1" objects="1" scenarios="1"/>
  <hyperlinks>
    <hyperlink ref="A12" location="'Table of Contents'!A1" display="Click here to return to the Table of Contents" xr:uid="{E979A7BF-FEC2-4941-89A9-7D8472072B4E}"/>
  </hyperlinks>
  <pageMargins left="0.7" right="0.7" top="0.75" bottom="0.75" header="0.3" footer="0.3"/>
  <pageSetup scale="89" orientation="portrait" horizontalDpi="200" verticalDpi="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B8C71B-B318-4538-9B43-702BAAB961F1}">
  <sheetPr codeName="Sheet35">
    <pageSetUpPr fitToPage="1"/>
  </sheetPr>
  <dimension ref="A1:L52"/>
  <sheetViews>
    <sheetView zoomScaleNormal="100" workbookViewId="0"/>
  </sheetViews>
  <sheetFormatPr defaultColWidth="9.140625" defaultRowHeight="12.75" x14ac:dyDescent="0.2"/>
  <cols>
    <col min="1" max="1" width="30.7109375" style="25" customWidth="1"/>
    <col min="2" max="7" width="10.7109375" style="25" customWidth="1"/>
    <col min="8" max="8" width="16.7109375" style="25" customWidth="1"/>
    <col min="9" max="9" width="14.7109375" style="25" customWidth="1"/>
    <col min="10" max="16384" width="9.140625" style="25"/>
  </cols>
  <sheetData>
    <row r="1" spans="1:12" ht="21" x14ac:dyDescent="0.35">
      <c r="A1" s="84" t="s">
        <v>203</v>
      </c>
    </row>
    <row r="2" spans="1:12" ht="35.1" customHeight="1" x14ac:dyDescent="0.2">
      <c r="A2" s="28" t="s">
        <v>200</v>
      </c>
    </row>
    <row r="3" spans="1:12" s="79" customFormat="1" ht="38.1" customHeight="1" x14ac:dyDescent="0.3">
      <c r="A3" s="251" t="s">
        <v>199</v>
      </c>
      <c r="B3" s="34" t="s">
        <v>95</v>
      </c>
      <c r="C3" s="35" t="s">
        <v>96</v>
      </c>
      <c r="D3" s="124" t="s">
        <v>91</v>
      </c>
      <c r="E3" s="35" t="s">
        <v>92</v>
      </c>
      <c r="F3" s="124" t="s">
        <v>93</v>
      </c>
      <c r="G3" s="35" t="s">
        <v>94</v>
      </c>
      <c r="H3" s="124" t="s">
        <v>104</v>
      </c>
      <c r="L3" s="80"/>
    </row>
    <row r="4" spans="1:12" s="16" customFormat="1" ht="15.75" customHeight="1" x14ac:dyDescent="0.25">
      <c r="A4" s="252" t="s">
        <v>105</v>
      </c>
      <c r="B4" s="261">
        <v>8770</v>
      </c>
      <c r="C4" s="38">
        <v>22.276629354455498</v>
      </c>
      <c r="D4" s="208">
        <v>2102</v>
      </c>
      <c r="E4" s="38">
        <v>10.658064007175589</v>
      </c>
      <c r="F4" s="208">
        <v>6651</v>
      </c>
      <c r="G4" s="38">
        <v>33.85343203610956</v>
      </c>
      <c r="H4" s="208">
        <v>17</v>
      </c>
    </row>
    <row r="5" spans="1:12" s="16" customFormat="1" ht="15.75" customHeight="1" x14ac:dyDescent="0.25">
      <c r="A5" s="253" t="s">
        <v>106</v>
      </c>
      <c r="B5" s="256">
        <v>2</v>
      </c>
      <c r="C5" s="41">
        <v>2.7647744165274536E-2</v>
      </c>
      <c r="D5" s="122">
        <v>2</v>
      </c>
      <c r="E5" s="41">
        <v>5.6545808854474439E-2</v>
      </c>
      <c r="F5" s="122">
        <v>0</v>
      </c>
      <c r="G5" s="41">
        <v>0</v>
      </c>
      <c r="H5" s="122">
        <v>0</v>
      </c>
      <c r="L5" s="5"/>
    </row>
    <row r="6" spans="1:12" s="16" customFormat="1" ht="15.75" customHeight="1" x14ac:dyDescent="0.25">
      <c r="A6" s="254" t="s">
        <v>107</v>
      </c>
      <c r="B6" s="256">
        <v>280</v>
      </c>
      <c r="C6" s="41">
        <v>10.272512048369869</v>
      </c>
      <c r="D6" s="122">
        <v>89</v>
      </c>
      <c r="E6" s="41">
        <v>6.7126896221409424</v>
      </c>
      <c r="F6" s="122">
        <v>191</v>
      </c>
      <c r="G6" s="41">
        <v>13.644087705595256</v>
      </c>
      <c r="H6" s="122">
        <v>0</v>
      </c>
      <c r="L6" s="5"/>
    </row>
    <row r="7" spans="1:12" s="16" customFormat="1" ht="15.75" customHeight="1" x14ac:dyDescent="0.25">
      <c r="A7" s="254" t="s">
        <v>108</v>
      </c>
      <c r="B7" s="256">
        <v>1158</v>
      </c>
      <c r="C7" s="41">
        <v>40.094602060795005</v>
      </c>
      <c r="D7" s="122">
        <v>307</v>
      </c>
      <c r="E7" s="41">
        <v>22.193007595826021</v>
      </c>
      <c r="F7" s="122">
        <v>847</v>
      </c>
      <c r="G7" s="41">
        <v>56.284651872681437</v>
      </c>
      <c r="H7" s="122">
        <v>4</v>
      </c>
      <c r="L7" s="5"/>
    </row>
    <row r="8" spans="1:12" s="16" customFormat="1" ht="15.75" customHeight="1" x14ac:dyDescent="0.25">
      <c r="A8" s="254" t="s">
        <v>109</v>
      </c>
      <c r="B8" s="256">
        <v>1670</v>
      </c>
      <c r="C8" s="41">
        <v>62.352501955012457</v>
      </c>
      <c r="D8" s="122">
        <v>417</v>
      </c>
      <c r="E8" s="41">
        <v>32.434406960420631</v>
      </c>
      <c r="F8" s="122">
        <v>1247</v>
      </c>
      <c r="G8" s="41">
        <v>89.54158414909358</v>
      </c>
      <c r="H8" s="122">
        <v>6</v>
      </c>
    </row>
    <row r="9" spans="1:12" s="16" customFormat="1" ht="15.75" customHeight="1" x14ac:dyDescent="0.25">
      <c r="A9" s="254" t="s">
        <v>110</v>
      </c>
      <c r="B9" s="256">
        <v>1608</v>
      </c>
      <c r="C9" s="41">
        <v>65.791960816676735</v>
      </c>
      <c r="D9" s="122">
        <v>360</v>
      </c>
      <c r="E9" s="41">
        <v>30.607053181954257</v>
      </c>
      <c r="F9" s="122">
        <v>1243</v>
      </c>
      <c r="G9" s="41">
        <v>98.038587438150074</v>
      </c>
      <c r="H9" s="122">
        <v>5</v>
      </c>
    </row>
    <row r="10" spans="1:12" s="16" customFormat="1" ht="15.75" customHeight="1" x14ac:dyDescent="0.25">
      <c r="A10" s="254" t="s">
        <v>111</v>
      </c>
      <c r="B10" s="256">
        <v>2234</v>
      </c>
      <c r="C10" s="41">
        <v>43.130097807790214</v>
      </c>
      <c r="D10" s="122">
        <v>600</v>
      </c>
      <c r="E10" s="41">
        <v>23.682694280147558</v>
      </c>
      <c r="F10" s="122">
        <v>1632</v>
      </c>
      <c r="G10" s="41">
        <v>61.673761508482123</v>
      </c>
      <c r="H10" s="122">
        <v>2</v>
      </c>
    </row>
    <row r="11" spans="1:12" s="16" customFormat="1" ht="15.75" customHeight="1" x14ac:dyDescent="0.25">
      <c r="A11" s="254" t="s">
        <v>112</v>
      </c>
      <c r="B11" s="256">
        <v>1817</v>
      </c>
      <c r="C11" s="41">
        <v>11.203052672468788</v>
      </c>
      <c r="D11" s="122">
        <v>326</v>
      </c>
      <c r="E11" s="41">
        <v>3.8440367399519433</v>
      </c>
      <c r="F11" s="122">
        <v>1491</v>
      </c>
      <c r="G11" s="41">
        <v>19.268232271257009</v>
      </c>
      <c r="H11" s="122">
        <v>0</v>
      </c>
    </row>
    <row r="12" spans="1:12" s="16" customFormat="1" ht="15.75" customHeight="1" thickBot="1" x14ac:dyDescent="0.3">
      <c r="A12" s="254" t="s">
        <v>113</v>
      </c>
      <c r="B12" s="256">
        <v>1</v>
      </c>
      <c r="C12" s="43" t="s">
        <v>114</v>
      </c>
      <c r="D12" s="122">
        <v>1</v>
      </c>
      <c r="E12" s="43" t="s">
        <v>114</v>
      </c>
      <c r="F12" s="122">
        <v>0</v>
      </c>
      <c r="G12" s="43" t="s">
        <v>114</v>
      </c>
      <c r="H12" s="122">
        <v>0</v>
      </c>
    </row>
    <row r="13" spans="1:12" s="16" customFormat="1" ht="15.75" customHeight="1" x14ac:dyDescent="0.25">
      <c r="A13" s="255" t="s">
        <v>204</v>
      </c>
      <c r="B13" s="45">
        <v>1205</v>
      </c>
      <c r="C13" s="46">
        <v>53.268390818230948</v>
      </c>
      <c r="D13" s="123">
        <v>293</v>
      </c>
      <c r="E13" s="46">
        <v>25.689162812587409</v>
      </c>
      <c r="F13" s="123">
        <v>910</v>
      </c>
      <c r="G13" s="46">
        <v>81.136209377964477</v>
      </c>
      <c r="H13" s="123">
        <v>2</v>
      </c>
    </row>
    <row r="14" spans="1:12" s="16" customFormat="1" ht="15.75" customHeight="1" x14ac:dyDescent="0.25">
      <c r="A14" s="254" t="s">
        <v>205</v>
      </c>
      <c r="B14" s="256">
        <v>52</v>
      </c>
      <c r="C14" s="41">
        <v>32.190169755354084</v>
      </c>
      <c r="D14" s="122">
        <v>23</v>
      </c>
      <c r="E14" s="41">
        <v>30.2489065661068</v>
      </c>
      <c r="F14" s="122">
        <v>29</v>
      </c>
      <c r="G14" s="41">
        <v>33.916465350788961</v>
      </c>
      <c r="H14" s="122">
        <v>0</v>
      </c>
    </row>
    <row r="15" spans="1:12" s="16" customFormat="1" ht="15.75" customHeight="1" x14ac:dyDescent="0.25">
      <c r="A15" s="254" t="s">
        <v>206</v>
      </c>
      <c r="B15" s="256">
        <v>193</v>
      </c>
      <c r="C15" s="41">
        <v>113.50812041906526</v>
      </c>
      <c r="D15" s="122">
        <v>65</v>
      </c>
      <c r="E15" s="41">
        <v>80.800224147522542</v>
      </c>
      <c r="F15" s="122">
        <v>128</v>
      </c>
      <c r="G15" s="41">
        <v>142.87856435813879</v>
      </c>
      <c r="H15" s="122">
        <v>0</v>
      </c>
    </row>
    <row r="16" spans="1:12" s="16" customFormat="1" ht="15.75" customHeight="1" x14ac:dyDescent="0.25">
      <c r="A16" s="254" t="s">
        <v>207</v>
      </c>
      <c r="B16" s="256">
        <v>252</v>
      </c>
      <c r="C16" s="41">
        <v>142.66244502733764</v>
      </c>
      <c r="D16" s="122">
        <v>67</v>
      </c>
      <c r="E16" s="41">
        <v>80.723483503446644</v>
      </c>
      <c r="F16" s="122">
        <v>184</v>
      </c>
      <c r="G16" s="41">
        <v>196.49439137752603</v>
      </c>
      <c r="H16" s="122">
        <v>1</v>
      </c>
    </row>
    <row r="17" spans="1:8" s="16" customFormat="1" ht="15.75" customHeight="1" x14ac:dyDescent="0.25">
      <c r="A17" s="254" t="s">
        <v>208</v>
      </c>
      <c r="B17" s="256">
        <v>233</v>
      </c>
      <c r="C17" s="41">
        <v>149.54007270402641</v>
      </c>
      <c r="D17" s="122">
        <v>37</v>
      </c>
      <c r="E17" s="41">
        <v>49.435831489068242</v>
      </c>
      <c r="F17" s="122">
        <v>196</v>
      </c>
      <c r="G17" s="41">
        <v>242.07518625930106</v>
      </c>
      <c r="H17" s="122">
        <v>0</v>
      </c>
    </row>
    <row r="18" spans="1:8" s="16" customFormat="1" ht="15.75" customHeight="1" x14ac:dyDescent="0.25">
      <c r="A18" s="254" t="s">
        <v>209</v>
      </c>
      <c r="B18" s="256">
        <v>274</v>
      </c>
      <c r="C18" s="41">
        <v>95.012770023832701</v>
      </c>
      <c r="D18" s="122">
        <v>66</v>
      </c>
      <c r="E18" s="41">
        <v>46.336372937994838</v>
      </c>
      <c r="F18" s="122">
        <v>207</v>
      </c>
      <c r="G18" s="41">
        <v>141.83368020742734</v>
      </c>
      <c r="H18" s="122">
        <v>1</v>
      </c>
    </row>
    <row r="19" spans="1:8" s="16" customFormat="1" ht="15.75" customHeight="1" thickBot="1" x14ac:dyDescent="0.3">
      <c r="A19" s="254" t="s">
        <v>210</v>
      </c>
      <c r="B19" s="256">
        <v>200</v>
      </c>
      <c r="C19" s="41">
        <v>21.670214455472006</v>
      </c>
      <c r="D19" s="122">
        <v>34</v>
      </c>
      <c r="E19" s="41">
        <v>6.8695915107873091</v>
      </c>
      <c r="F19" s="122">
        <v>166</v>
      </c>
      <c r="G19" s="41">
        <v>38.785863684707984</v>
      </c>
      <c r="H19" s="122">
        <v>0</v>
      </c>
    </row>
    <row r="20" spans="1:8" s="16" customFormat="1" ht="15.75" customHeight="1" x14ac:dyDescent="0.25">
      <c r="A20" s="255" t="s">
        <v>211</v>
      </c>
      <c r="B20" s="45">
        <v>3393</v>
      </c>
      <c r="C20" s="46">
        <v>21.79806732727096</v>
      </c>
      <c r="D20" s="123">
        <v>707</v>
      </c>
      <c r="E20" s="46">
        <v>9.1942679808870338</v>
      </c>
      <c r="F20" s="123">
        <v>2681</v>
      </c>
      <c r="G20" s="46">
        <v>34.040006993629177</v>
      </c>
      <c r="H20" s="123">
        <v>5</v>
      </c>
    </row>
    <row r="21" spans="1:8" s="16" customFormat="1" ht="15.75" customHeight="1" x14ac:dyDescent="0.25">
      <c r="A21" s="254" t="s">
        <v>212</v>
      </c>
      <c r="B21" s="256">
        <v>127</v>
      </c>
      <c r="C21" s="41">
        <v>9.4933755395160269</v>
      </c>
      <c r="D21" s="122">
        <v>27</v>
      </c>
      <c r="E21" s="41">
        <v>4.1085044544066411</v>
      </c>
      <c r="F21" s="122">
        <v>100</v>
      </c>
      <c r="G21" s="41">
        <v>14.692885358275094</v>
      </c>
      <c r="H21" s="122">
        <v>0</v>
      </c>
    </row>
    <row r="22" spans="1:8" s="16" customFormat="1" ht="15.75" customHeight="1" x14ac:dyDescent="0.25">
      <c r="A22" s="254" t="s">
        <v>213</v>
      </c>
      <c r="B22" s="256">
        <v>516</v>
      </c>
      <c r="C22" s="41">
        <v>36.478545707364404</v>
      </c>
      <c r="D22" s="122">
        <v>113</v>
      </c>
      <c r="E22" s="41">
        <v>16.670854624550191</v>
      </c>
      <c r="F22" s="122">
        <v>402</v>
      </c>
      <c r="G22" s="41">
        <v>54.567637107614367</v>
      </c>
      <c r="H22" s="122">
        <v>1</v>
      </c>
    </row>
    <row r="23" spans="1:8" s="16" customFormat="1" ht="15.75" customHeight="1" x14ac:dyDescent="0.25">
      <c r="A23" s="254" t="s">
        <v>214</v>
      </c>
      <c r="B23" s="256">
        <v>727</v>
      </c>
      <c r="C23" s="41">
        <v>57.146351478657245</v>
      </c>
      <c r="D23" s="122">
        <v>149</v>
      </c>
      <c r="E23" s="41">
        <v>24.329157847604794</v>
      </c>
      <c r="F23" s="122">
        <v>576</v>
      </c>
      <c r="G23" s="41">
        <v>87.307339651445275</v>
      </c>
      <c r="H23" s="122">
        <v>2</v>
      </c>
    </row>
    <row r="24" spans="1:8" s="16" customFormat="1" ht="15.75" customHeight="1" x14ac:dyDescent="0.25">
      <c r="A24" s="254" t="s">
        <v>215</v>
      </c>
      <c r="B24" s="256">
        <v>663</v>
      </c>
      <c r="C24" s="41">
        <v>61.52905791813955</v>
      </c>
      <c r="D24" s="122">
        <v>138</v>
      </c>
      <c r="E24" s="41">
        <v>26.99872620813645</v>
      </c>
      <c r="F24" s="122">
        <v>523</v>
      </c>
      <c r="G24" s="41">
        <v>92.336848034532423</v>
      </c>
      <c r="H24" s="122">
        <v>2</v>
      </c>
    </row>
    <row r="25" spans="1:8" s="16" customFormat="1" ht="15.75" customHeight="1" x14ac:dyDescent="0.25">
      <c r="A25" s="254" t="s">
        <v>216</v>
      </c>
      <c r="B25" s="256">
        <v>812</v>
      </c>
      <c r="C25" s="41">
        <v>37.481720416245764</v>
      </c>
      <c r="D25" s="122">
        <v>190</v>
      </c>
      <c r="E25" s="41">
        <v>18.240401442953381</v>
      </c>
      <c r="F25" s="122">
        <v>622</v>
      </c>
      <c r="G25" s="41">
        <v>55.301393852215327</v>
      </c>
      <c r="H25" s="122">
        <v>0</v>
      </c>
    </row>
    <row r="26" spans="1:8" s="16" customFormat="1" ht="15.75" customHeight="1" thickBot="1" x14ac:dyDescent="0.3">
      <c r="A26" s="254" t="s">
        <v>217</v>
      </c>
      <c r="B26" s="256">
        <v>548</v>
      </c>
      <c r="C26" s="41">
        <v>11.398655718899091</v>
      </c>
      <c r="D26" s="122">
        <v>90</v>
      </c>
      <c r="E26" s="41">
        <v>3.6277220703321289</v>
      </c>
      <c r="F26" s="122">
        <v>458</v>
      </c>
      <c r="G26" s="41">
        <v>19.684626709339426</v>
      </c>
      <c r="H26" s="122">
        <v>0</v>
      </c>
    </row>
    <row r="27" spans="1:8" s="16" customFormat="1" ht="15.75" customHeight="1" x14ac:dyDescent="0.25">
      <c r="A27" s="255" t="s">
        <v>218</v>
      </c>
      <c r="B27" s="45">
        <v>2443</v>
      </c>
      <c r="C27" s="46">
        <v>16.305295706454437</v>
      </c>
      <c r="D27" s="123">
        <v>655</v>
      </c>
      <c r="E27" s="46">
        <v>8.7410864699116022</v>
      </c>
      <c r="F27" s="123">
        <v>1784</v>
      </c>
      <c r="G27" s="46">
        <v>23.819968246282659</v>
      </c>
      <c r="H27" s="123">
        <v>4</v>
      </c>
    </row>
    <row r="28" spans="1:8" s="16" customFormat="1" ht="15.75" customHeight="1" x14ac:dyDescent="0.25">
      <c r="A28" s="254" t="s">
        <v>219</v>
      </c>
      <c r="B28" s="256">
        <v>41</v>
      </c>
      <c r="C28" s="41">
        <v>5.1712593338712551</v>
      </c>
      <c r="D28" s="122">
        <v>18</v>
      </c>
      <c r="E28" s="41">
        <v>4.7366125455118473</v>
      </c>
      <c r="F28" s="122">
        <v>23</v>
      </c>
      <c r="G28" s="41">
        <v>5.571365191508491</v>
      </c>
      <c r="H28" s="122">
        <v>0</v>
      </c>
    </row>
    <row r="29" spans="1:8" s="16" customFormat="1" ht="15.75" customHeight="1" x14ac:dyDescent="0.25">
      <c r="A29" s="254" t="s">
        <v>220</v>
      </c>
      <c r="B29" s="256">
        <v>194</v>
      </c>
      <c r="C29" s="41">
        <v>23.100567909393341</v>
      </c>
      <c r="D29" s="122">
        <v>63</v>
      </c>
      <c r="E29" s="41">
        <v>15.739660164263945</v>
      </c>
      <c r="F29" s="122">
        <v>130</v>
      </c>
      <c r="G29" s="41">
        <v>29.576145050468384</v>
      </c>
      <c r="H29" s="122">
        <v>1</v>
      </c>
    </row>
    <row r="30" spans="1:8" s="16" customFormat="1" ht="15.75" customHeight="1" x14ac:dyDescent="0.25">
      <c r="A30" s="254" t="s">
        <v>221</v>
      </c>
      <c r="B30" s="256">
        <v>351</v>
      </c>
      <c r="C30" s="41">
        <v>43.11055931216795</v>
      </c>
      <c r="D30" s="122">
        <v>117</v>
      </c>
      <c r="E30" s="41">
        <v>30.038920708984623</v>
      </c>
      <c r="F30" s="122">
        <v>232</v>
      </c>
      <c r="G30" s="41">
        <v>54.627953992350058</v>
      </c>
      <c r="H30" s="122">
        <v>2</v>
      </c>
    </row>
    <row r="31" spans="1:8" s="16" customFormat="1" ht="15.75" customHeight="1" x14ac:dyDescent="0.25">
      <c r="A31" s="254" t="s">
        <v>222</v>
      </c>
      <c r="B31" s="256">
        <v>409</v>
      </c>
      <c r="C31" s="41">
        <v>50.592310054226417</v>
      </c>
      <c r="D31" s="122">
        <v>104</v>
      </c>
      <c r="E31" s="41">
        <v>26.570721283733704</v>
      </c>
      <c r="F31" s="122">
        <v>304</v>
      </c>
      <c r="G31" s="41">
        <v>72.899058583258466</v>
      </c>
      <c r="H31" s="122">
        <v>1</v>
      </c>
    </row>
    <row r="32" spans="1:8" s="16" customFormat="1" ht="15.75" customHeight="1" x14ac:dyDescent="0.25">
      <c r="A32" s="254" t="s">
        <v>223</v>
      </c>
      <c r="B32" s="256">
        <v>698</v>
      </c>
      <c r="C32" s="41">
        <v>38.208796487600559</v>
      </c>
      <c r="D32" s="122">
        <v>213</v>
      </c>
      <c r="E32" s="41">
        <v>24.133682671522219</v>
      </c>
      <c r="F32" s="122">
        <v>485</v>
      </c>
      <c r="G32" s="41">
        <v>51.365117764183864</v>
      </c>
      <c r="H32" s="122">
        <v>0</v>
      </c>
    </row>
    <row r="33" spans="1:8" s="16" customFormat="1" ht="15.75" customHeight="1" thickBot="1" x14ac:dyDescent="0.3">
      <c r="A33" s="254" t="s">
        <v>224</v>
      </c>
      <c r="B33" s="256">
        <v>749</v>
      </c>
      <c r="C33" s="41">
        <v>9.7051164949165472</v>
      </c>
      <c r="D33" s="122">
        <v>139</v>
      </c>
      <c r="E33" s="41">
        <v>3.489846287275749</v>
      </c>
      <c r="F33" s="122">
        <v>610</v>
      </c>
      <c r="G33" s="41">
        <v>16.333764830678238</v>
      </c>
      <c r="H33" s="122">
        <v>0</v>
      </c>
    </row>
    <row r="34" spans="1:8" s="16" customFormat="1" ht="15.75" customHeight="1" x14ac:dyDescent="0.25">
      <c r="A34" s="255" t="s">
        <v>225</v>
      </c>
      <c r="B34" s="45">
        <v>1729</v>
      </c>
      <c r="C34" s="46" t="s">
        <v>114</v>
      </c>
      <c r="D34" s="123">
        <v>447</v>
      </c>
      <c r="E34" s="46" t="s">
        <v>114</v>
      </c>
      <c r="F34" s="123">
        <v>1276</v>
      </c>
      <c r="G34" s="46" t="s">
        <v>114</v>
      </c>
      <c r="H34" s="123">
        <v>6</v>
      </c>
    </row>
    <row r="35" spans="1:8" s="16" customFormat="1" ht="15.75" customHeight="1" x14ac:dyDescent="0.25">
      <c r="A35" s="254" t="s">
        <v>226</v>
      </c>
      <c r="B35" s="256">
        <v>1</v>
      </c>
      <c r="C35" s="41" t="s">
        <v>114</v>
      </c>
      <c r="D35" s="122">
        <v>1</v>
      </c>
      <c r="E35" s="41" t="s">
        <v>114</v>
      </c>
      <c r="F35" s="122">
        <v>0</v>
      </c>
      <c r="G35" s="41" t="s">
        <v>114</v>
      </c>
      <c r="H35" s="122">
        <v>0</v>
      </c>
    </row>
    <row r="36" spans="1:8" s="16" customFormat="1" ht="15.75" customHeight="1" x14ac:dyDescent="0.25">
      <c r="A36" s="254" t="s">
        <v>227</v>
      </c>
      <c r="B36" s="256">
        <v>60</v>
      </c>
      <c r="C36" s="41" t="s">
        <v>114</v>
      </c>
      <c r="D36" s="122">
        <v>21</v>
      </c>
      <c r="E36" s="41" t="s">
        <v>114</v>
      </c>
      <c r="F36" s="122">
        <v>39</v>
      </c>
      <c r="G36" s="41" t="s">
        <v>114</v>
      </c>
      <c r="H36" s="122">
        <v>0</v>
      </c>
    </row>
    <row r="37" spans="1:8" s="16" customFormat="1" ht="15.75" customHeight="1" x14ac:dyDescent="0.25">
      <c r="A37" s="254" t="s">
        <v>228</v>
      </c>
      <c r="B37" s="256">
        <v>255</v>
      </c>
      <c r="C37" s="41" t="s">
        <v>114</v>
      </c>
      <c r="D37" s="122">
        <v>66</v>
      </c>
      <c r="E37" s="41" t="s">
        <v>114</v>
      </c>
      <c r="F37" s="122">
        <v>187</v>
      </c>
      <c r="G37" s="41" t="s">
        <v>114</v>
      </c>
      <c r="H37" s="122">
        <v>2</v>
      </c>
    </row>
    <row r="38" spans="1:8" s="16" customFormat="1" ht="15.75" customHeight="1" x14ac:dyDescent="0.25">
      <c r="A38" s="254" t="s">
        <v>229</v>
      </c>
      <c r="B38" s="256">
        <v>340</v>
      </c>
      <c r="C38" s="41" t="s">
        <v>114</v>
      </c>
      <c r="D38" s="122">
        <v>84</v>
      </c>
      <c r="E38" s="41" t="s">
        <v>114</v>
      </c>
      <c r="F38" s="122">
        <v>255</v>
      </c>
      <c r="G38" s="41" t="s">
        <v>114</v>
      </c>
      <c r="H38" s="122">
        <v>1</v>
      </c>
    </row>
    <row r="39" spans="1:8" s="16" customFormat="1" ht="15.75" customHeight="1" x14ac:dyDescent="0.25">
      <c r="A39" s="254" t="s">
        <v>230</v>
      </c>
      <c r="B39" s="256">
        <v>303</v>
      </c>
      <c r="C39" s="41" t="s">
        <v>114</v>
      </c>
      <c r="D39" s="122">
        <v>81</v>
      </c>
      <c r="E39" s="41" t="s">
        <v>114</v>
      </c>
      <c r="F39" s="122">
        <v>220</v>
      </c>
      <c r="G39" s="41" t="s">
        <v>114</v>
      </c>
      <c r="H39" s="122">
        <v>2</v>
      </c>
    </row>
    <row r="40" spans="1:8" s="16" customFormat="1" ht="15.75" customHeight="1" x14ac:dyDescent="0.25">
      <c r="A40" s="254" t="s">
        <v>231</v>
      </c>
      <c r="B40" s="256">
        <v>450</v>
      </c>
      <c r="C40" s="41" t="s">
        <v>114</v>
      </c>
      <c r="D40" s="122">
        <v>131</v>
      </c>
      <c r="E40" s="41" t="s">
        <v>114</v>
      </c>
      <c r="F40" s="122">
        <v>318</v>
      </c>
      <c r="G40" s="41" t="s">
        <v>114</v>
      </c>
      <c r="H40" s="122">
        <v>1</v>
      </c>
    </row>
    <row r="41" spans="1:8" s="16" customFormat="1" ht="15.75" customHeight="1" x14ac:dyDescent="0.25">
      <c r="A41" s="254" t="s">
        <v>232</v>
      </c>
      <c r="B41" s="256">
        <v>320</v>
      </c>
      <c r="C41" s="41" t="s">
        <v>114</v>
      </c>
      <c r="D41" s="122">
        <v>63</v>
      </c>
      <c r="E41" s="41" t="s">
        <v>114</v>
      </c>
      <c r="F41" s="122">
        <v>257</v>
      </c>
      <c r="G41" s="41" t="s">
        <v>114</v>
      </c>
      <c r="H41" s="122">
        <v>0</v>
      </c>
    </row>
    <row r="42" spans="1:8" s="16" customFormat="1" ht="15.75" customHeight="1" x14ac:dyDescent="0.25">
      <c r="A42" s="254" t="s">
        <v>233</v>
      </c>
      <c r="B42" s="256">
        <v>0</v>
      </c>
      <c r="C42" s="43" t="s">
        <v>114</v>
      </c>
      <c r="D42" s="122">
        <v>0</v>
      </c>
      <c r="E42" s="43" t="s">
        <v>114</v>
      </c>
      <c r="F42" s="122">
        <v>0</v>
      </c>
      <c r="G42" s="43" t="s">
        <v>114</v>
      </c>
      <c r="H42" s="122">
        <v>0</v>
      </c>
    </row>
    <row r="43" spans="1:8" s="16" customFormat="1" ht="24.95" customHeight="1" x14ac:dyDescent="0.25">
      <c r="A43" s="107" t="s">
        <v>234</v>
      </c>
      <c r="B43" s="110"/>
      <c r="C43" s="111"/>
      <c r="D43" s="110"/>
      <c r="E43" s="111"/>
      <c r="F43" s="110"/>
      <c r="G43" s="111"/>
      <c r="H43" s="110"/>
    </row>
    <row r="44" spans="1:8" s="16" customFormat="1" ht="15.95" customHeight="1" x14ac:dyDescent="0.25">
      <c r="A44" s="107" t="s">
        <v>235</v>
      </c>
      <c r="B44" s="110"/>
      <c r="C44" s="111"/>
      <c r="D44" s="110"/>
      <c r="E44" s="111"/>
      <c r="F44" s="110"/>
      <c r="G44" s="111"/>
      <c r="H44" s="110"/>
    </row>
    <row r="45" spans="1:8" s="16" customFormat="1" ht="18" customHeight="1" x14ac:dyDescent="0.25">
      <c r="A45" s="107" t="s">
        <v>236</v>
      </c>
      <c r="B45" s="110"/>
      <c r="C45" s="111"/>
      <c r="D45" s="110"/>
      <c r="E45" s="111"/>
      <c r="F45" s="110"/>
      <c r="G45" s="111"/>
      <c r="H45" s="110"/>
    </row>
    <row r="46" spans="1:8" s="22" customFormat="1" ht="18" customHeight="1" x14ac:dyDescent="0.25">
      <c r="A46" s="107" t="s">
        <v>115</v>
      </c>
      <c r="B46" s="110"/>
      <c r="C46" s="111"/>
      <c r="D46" s="110"/>
      <c r="E46" s="111"/>
      <c r="F46" s="110"/>
      <c r="G46" s="111"/>
      <c r="H46" s="110"/>
    </row>
    <row r="47" spans="1:8" s="22" customFormat="1" ht="20.100000000000001" customHeight="1" x14ac:dyDescent="0.25">
      <c r="A47" s="108" t="s">
        <v>89</v>
      </c>
      <c r="B47" s="110"/>
      <c r="C47" s="111"/>
      <c r="D47" s="110"/>
      <c r="E47" s="111"/>
      <c r="F47" s="110"/>
      <c r="G47" s="111"/>
      <c r="H47" s="110"/>
    </row>
    <row r="48" spans="1:8" s="22" customFormat="1" ht="14.1" customHeight="1" x14ac:dyDescent="0.25">
      <c r="A48" s="108" t="s">
        <v>116</v>
      </c>
      <c r="B48" s="110"/>
      <c r="C48" s="111"/>
      <c r="D48" s="110"/>
      <c r="E48" s="111"/>
      <c r="F48" s="110"/>
      <c r="G48" s="111"/>
      <c r="H48" s="110"/>
    </row>
    <row r="49" spans="1:9" s="22" customFormat="1" ht="20.100000000000001" customHeight="1" x14ac:dyDescent="0.25">
      <c r="A49" s="108" t="s">
        <v>117</v>
      </c>
      <c r="B49" s="110"/>
      <c r="C49" s="111"/>
      <c r="D49" s="110"/>
      <c r="E49" s="111"/>
      <c r="F49" s="110"/>
      <c r="G49" s="111"/>
      <c r="H49" s="110"/>
    </row>
    <row r="50" spans="1:9" s="22" customFormat="1" ht="14.1" customHeight="1" x14ac:dyDescent="0.25">
      <c r="A50" s="108" t="s">
        <v>6</v>
      </c>
      <c r="B50" s="110"/>
      <c r="C50" s="111"/>
      <c r="D50" s="110"/>
      <c r="E50" s="111"/>
      <c r="F50" s="110"/>
      <c r="G50" s="111"/>
      <c r="H50" s="110"/>
    </row>
    <row r="51" spans="1:9" ht="15.75" x14ac:dyDescent="0.25">
      <c r="A51" s="108" t="s">
        <v>7</v>
      </c>
      <c r="B51" s="110"/>
      <c r="C51" s="111"/>
      <c r="D51" s="110"/>
      <c r="E51" s="111"/>
      <c r="F51" s="110"/>
      <c r="G51" s="111"/>
      <c r="H51" s="110"/>
      <c r="I51" s="27"/>
    </row>
    <row r="52" spans="1:9" ht="15.75" x14ac:dyDescent="0.25">
      <c r="A52" s="65" t="s">
        <v>10</v>
      </c>
    </row>
  </sheetData>
  <sheetProtection algorithmName="SHA-512" hashValue="Z64eoJJjiebLx5V52DoN5XQ00BHXZZNrcT1ZYsWkPd0q6To5tgEC7BuJmt0girAMQVtW1h1JaUyXJTqrNYdBFQ==" saltValue="RqvKzYshk5aOXeiz6nfBPg==" spinCount="100000" sheet="1" objects="1" scenarios="1"/>
  <conditionalFormatting sqref="L5:L7">
    <cfRule type="containsText" dxfId="516" priority="1" operator="containsText" text="further">
      <formula>NOT(ISERROR(SEARCH("further",L5)))</formula>
    </cfRule>
  </conditionalFormatting>
  <hyperlinks>
    <hyperlink ref="A51" location="'Table of Contents'!A1" display="Click here to return to the Table of Contents" xr:uid="{6BCC9BD8-75F4-4225-8EB5-6DA904FD1125}"/>
    <hyperlink ref="A52" location="'Table of Contents'!A1" display="Click here to return to the Table of Contents" xr:uid="{127F6D7A-4DE2-40F0-9758-B63199AF416A}"/>
  </hyperlinks>
  <printOptions horizontalCentered="1"/>
  <pageMargins left="0.4" right="0.4" top="0.3" bottom="0.1" header="0.3" footer="0"/>
  <pageSetup scale="67" orientation="portrait" r:id="rId1"/>
  <headerFooter alignWithMargins="0"/>
  <tableParts count="1">
    <tablePart r:id="rId2"/>
  </tableParts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89DE15-1EBC-4D84-A72B-835BA7E91E72}">
  <sheetPr codeName="Sheet87">
    <pageSetUpPr fitToPage="1"/>
  </sheetPr>
  <dimension ref="A1:C12"/>
  <sheetViews>
    <sheetView workbookViewId="0">
      <selection activeCell="A14" sqref="A14"/>
    </sheetView>
  </sheetViews>
  <sheetFormatPr defaultRowHeight="15" x14ac:dyDescent="0.25"/>
  <cols>
    <col min="1" max="1" width="37.7109375" customWidth="1"/>
    <col min="2" max="2" width="12.85546875" customWidth="1"/>
    <col min="3" max="3" width="13.85546875" customWidth="1"/>
  </cols>
  <sheetData>
    <row r="1" spans="1:3" ht="21" x14ac:dyDescent="0.35">
      <c r="A1" s="84" t="s">
        <v>299</v>
      </c>
    </row>
    <row r="2" spans="1:3" ht="21" x14ac:dyDescent="0.35">
      <c r="A2" s="84" t="s">
        <v>300</v>
      </c>
    </row>
    <row r="3" spans="1:3" ht="17.25" x14ac:dyDescent="0.25">
      <c r="A3" s="213" t="s">
        <v>248</v>
      </c>
      <c r="B3" s="217" t="s">
        <v>191</v>
      </c>
      <c r="C3" s="215" t="s">
        <v>192</v>
      </c>
    </row>
    <row r="4" spans="1:3" ht="15.75" x14ac:dyDescent="0.25">
      <c r="A4" s="202" t="s">
        <v>105</v>
      </c>
      <c r="B4" s="218">
        <v>9</v>
      </c>
      <c r="C4" s="204">
        <v>100</v>
      </c>
    </row>
    <row r="5" spans="1:3" ht="15.75" x14ac:dyDescent="0.25">
      <c r="A5" s="153" t="s">
        <v>249</v>
      </c>
      <c r="B5" s="196">
        <v>1</v>
      </c>
      <c r="C5" s="99">
        <v>11.111111111111111</v>
      </c>
    </row>
    <row r="6" spans="1:3" ht="15.75" x14ac:dyDescent="0.25">
      <c r="A6" s="154" t="s">
        <v>250</v>
      </c>
      <c r="B6" s="196">
        <v>4</v>
      </c>
      <c r="C6" s="99">
        <v>44.444444444444443</v>
      </c>
    </row>
    <row r="7" spans="1:3" ht="15.75" x14ac:dyDescent="0.25">
      <c r="A7" s="154" t="s">
        <v>251</v>
      </c>
      <c r="B7" s="196">
        <v>0</v>
      </c>
      <c r="C7" s="99">
        <v>0</v>
      </c>
    </row>
    <row r="8" spans="1:3" ht="15.75" x14ac:dyDescent="0.25">
      <c r="A8" s="154" t="s">
        <v>356</v>
      </c>
      <c r="B8" s="196">
        <v>0</v>
      </c>
      <c r="C8" s="99">
        <v>0</v>
      </c>
    </row>
    <row r="9" spans="1:3" ht="16.5" thickBot="1" x14ac:dyDescent="0.3">
      <c r="A9" s="155" t="s">
        <v>198</v>
      </c>
      <c r="B9" s="219">
        <v>4</v>
      </c>
      <c r="C9" s="101">
        <v>44.444444444444443</v>
      </c>
    </row>
    <row r="10" spans="1:3" ht="15.75" x14ac:dyDescent="0.25">
      <c r="A10" s="102" t="s">
        <v>288</v>
      </c>
      <c r="B10" s="103"/>
      <c r="C10" s="104"/>
    </row>
    <row r="11" spans="1:3" ht="15.75" x14ac:dyDescent="0.25">
      <c r="A11" s="23" t="s">
        <v>89</v>
      </c>
    </row>
    <row r="12" spans="1:3" ht="15.75" x14ac:dyDescent="0.25">
      <c r="A12" s="65" t="s">
        <v>10</v>
      </c>
    </row>
  </sheetData>
  <sheetProtection algorithmName="SHA-512" hashValue="O9axzShCu5QIvQjbeIbbTpHe1Y1q9Qcw7LidnuwPwfN4xVlohdSsZ6IZyCNWzXLDEILneESz8335u8WN3UukOg==" saltValue="FTSzjx7oRDl6itsgM6aPrA==" spinCount="100000" sheet="1" objects="1" scenarios="1"/>
  <hyperlinks>
    <hyperlink ref="A12" location="'Table of Contents'!A1" display="Click here to return to the Table of Contents" xr:uid="{E91DC2B0-3A27-4B2F-A04A-A171C32E2980}"/>
  </hyperlinks>
  <pageMargins left="0.7" right="0.7" top="0.75" bottom="0.75" header="0.3" footer="0.3"/>
  <pageSetup scale="89" orientation="portrait" verticalDpi="0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B15507-EC5E-4533-AF65-A14CD0056267}">
  <sheetPr codeName="Sheet88">
    <pageSetUpPr fitToPage="1"/>
  </sheetPr>
  <dimension ref="A1:C12"/>
  <sheetViews>
    <sheetView workbookViewId="0"/>
  </sheetViews>
  <sheetFormatPr defaultRowHeight="15" x14ac:dyDescent="0.25"/>
  <cols>
    <col min="1" max="1" width="37.7109375" customWidth="1"/>
    <col min="2" max="2" width="12.85546875" customWidth="1"/>
    <col min="3" max="3" width="13.85546875" customWidth="1"/>
  </cols>
  <sheetData>
    <row r="1" spans="1:3" ht="21" x14ac:dyDescent="0.35">
      <c r="A1" s="84" t="s">
        <v>301</v>
      </c>
    </row>
    <row r="2" spans="1:3" ht="21" x14ac:dyDescent="0.35">
      <c r="A2" s="84" t="s">
        <v>257</v>
      </c>
    </row>
    <row r="3" spans="1:3" ht="17.25" x14ac:dyDescent="0.25">
      <c r="A3" s="224" t="s">
        <v>248</v>
      </c>
      <c r="B3" s="214" t="s">
        <v>191</v>
      </c>
      <c r="C3" s="215" t="s">
        <v>192</v>
      </c>
    </row>
    <row r="4" spans="1:3" ht="15.75" x14ac:dyDescent="0.25">
      <c r="A4" s="223" t="s">
        <v>105</v>
      </c>
      <c r="B4" s="203">
        <v>129</v>
      </c>
      <c r="C4" s="204">
        <v>100</v>
      </c>
    </row>
    <row r="5" spans="1:3" ht="15.75" x14ac:dyDescent="0.25">
      <c r="A5" s="220" t="s">
        <v>249</v>
      </c>
      <c r="B5" s="158">
        <v>2</v>
      </c>
      <c r="C5" s="99">
        <v>1.5503875968992249</v>
      </c>
    </row>
    <row r="6" spans="1:3" ht="15.75" x14ac:dyDescent="0.25">
      <c r="A6" s="221" t="s">
        <v>250</v>
      </c>
      <c r="B6" s="158">
        <v>22</v>
      </c>
      <c r="C6" s="99">
        <v>17.054263565891475</v>
      </c>
    </row>
    <row r="7" spans="1:3" ht="15.75" x14ac:dyDescent="0.25">
      <c r="A7" s="221" t="s">
        <v>251</v>
      </c>
      <c r="B7" s="158">
        <v>6</v>
      </c>
      <c r="C7" s="99">
        <v>4.6511627906976747</v>
      </c>
    </row>
    <row r="8" spans="1:3" ht="15.75" x14ac:dyDescent="0.25">
      <c r="A8" s="221" t="s">
        <v>356</v>
      </c>
      <c r="B8" s="158">
        <v>1</v>
      </c>
      <c r="C8" s="99">
        <v>0.77519379844961245</v>
      </c>
    </row>
    <row r="9" spans="1:3" ht="16.5" thickBot="1" x14ac:dyDescent="0.3">
      <c r="A9" s="222" t="s">
        <v>198</v>
      </c>
      <c r="B9" s="159">
        <v>98</v>
      </c>
      <c r="C9" s="101">
        <v>75.968992248062023</v>
      </c>
    </row>
    <row r="10" spans="1:3" ht="15.75" x14ac:dyDescent="0.25">
      <c r="A10" s="102" t="s">
        <v>288</v>
      </c>
      <c r="B10" s="103"/>
      <c r="C10" s="104"/>
    </row>
    <row r="11" spans="1:3" ht="15.75" x14ac:dyDescent="0.25">
      <c r="A11" s="23" t="s">
        <v>89</v>
      </c>
    </row>
    <row r="12" spans="1:3" ht="15.75" x14ac:dyDescent="0.25">
      <c r="A12" s="65" t="s">
        <v>10</v>
      </c>
    </row>
  </sheetData>
  <sheetProtection algorithmName="SHA-512" hashValue="8LXoVUk3F0EJf4oIGzoxC1wTkIZ6DclBJkQY2ctMtXDonFMmI4XT1Ok7Bw+S8cTncII/gAxZMgNEAXGdz/0vVg==" saltValue="7S/80v+mAc4D4r5HOXA9nw==" spinCount="100000" sheet="1" objects="1" scenarios="1"/>
  <hyperlinks>
    <hyperlink ref="A12" location="'Table of Contents'!A1" display="Click here to return to the Table of Contents" xr:uid="{E091522C-4E13-499E-8C8F-8CB8F45E4A98}"/>
  </hyperlinks>
  <pageMargins left="0.7" right="0.7" top="0.75" bottom="0.75" header="0.3" footer="0.3"/>
  <pageSetup scale="89" orientation="portrait" verticalDpi="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9D435D-4C2B-4CFF-ABD6-13A5BC0E8AFF}">
  <sheetPr codeName="Sheet89">
    <pageSetUpPr fitToPage="1"/>
  </sheetPr>
  <dimension ref="A1:C12"/>
  <sheetViews>
    <sheetView workbookViewId="0"/>
  </sheetViews>
  <sheetFormatPr defaultRowHeight="15" x14ac:dyDescent="0.25"/>
  <cols>
    <col min="1" max="1" width="37.7109375" customWidth="1"/>
    <col min="2" max="2" width="12.85546875" customWidth="1"/>
    <col min="3" max="3" width="13.85546875" customWidth="1"/>
  </cols>
  <sheetData>
    <row r="1" spans="1:3" ht="21" x14ac:dyDescent="0.35">
      <c r="A1" s="84" t="s">
        <v>302</v>
      </c>
    </row>
    <row r="2" spans="1:3" ht="21" x14ac:dyDescent="0.35">
      <c r="A2" s="84" t="s">
        <v>259</v>
      </c>
    </row>
    <row r="3" spans="1:3" ht="17.25" x14ac:dyDescent="0.25">
      <c r="A3" s="224" t="s">
        <v>248</v>
      </c>
      <c r="B3" s="214" t="s">
        <v>191</v>
      </c>
      <c r="C3" s="215" t="s">
        <v>192</v>
      </c>
    </row>
    <row r="4" spans="1:3" ht="15.75" x14ac:dyDescent="0.25">
      <c r="A4" s="223" t="s">
        <v>105</v>
      </c>
      <c r="B4" s="203">
        <v>10</v>
      </c>
      <c r="C4" s="204">
        <v>100</v>
      </c>
    </row>
    <row r="5" spans="1:3" ht="15.75" x14ac:dyDescent="0.25">
      <c r="A5" s="220" t="s">
        <v>249</v>
      </c>
      <c r="B5" s="158">
        <v>1</v>
      </c>
      <c r="C5" s="99">
        <v>10</v>
      </c>
    </row>
    <row r="6" spans="1:3" ht="15.75" x14ac:dyDescent="0.25">
      <c r="A6" s="221" t="s">
        <v>250</v>
      </c>
      <c r="B6" s="158">
        <v>0</v>
      </c>
      <c r="C6" s="99">
        <v>0</v>
      </c>
    </row>
    <row r="7" spans="1:3" ht="15.75" x14ac:dyDescent="0.25">
      <c r="A7" s="221" t="s">
        <v>251</v>
      </c>
      <c r="B7" s="158">
        <v>0</v>
      </c>
      <c r="C7" s="99">
        <v>0</v>
      </c>
    </row>
    <row r="8" spans="1:3" ht="15.75" x14ac:dyDescent="0.25">
      <c r="A8" s="221" t="s">
        <v>356</v>
      </c>
      <c r="B8" s="158">
        <v>0</v>
      </c>
      <c r="C8" s="99">
        <v>0</v>
      </c>
    </row>
    <row r="9" spans="1:3" ht="16.5" thickBot="1" x14ac:dyDescent="0.3">
      <c r="A9" s="222" t="s">
        <v>198</v>
      </c>
      <c r="B9" s="159">
        <v>9</v>
      </c>
      <c r="C9" s="101">
        <v>90</v>
      </c>
    </row>
    <row r="10" spans="1:3" ht="15.75" x14ac:dyDescent="0.25">
      <c r="A10" s="102" t="s">
        <v>288</v>
      </c>
      <c r="B10" s="103"/>
      <c r="C10" s="104"/>
    </row>
    <row r="11" spans="1:3" ht="15.75" x14ac:dyDescent="0.25">
      <c r="A11" s="23" t="s">
        <v>89</v>
      </c>
    </row>
    <row r="12" spans="1:3" ht="15.75" x14ac:dyDescent="0.25">
      <c r="A12" s="65" t="s">
        <v>10</v>
      </c>
    </row>
  </sheetData>
  <sheetProtection algorithmName="SHA-512" hashValue="PXyLfH111j+3cOgIq6bbZOl0qCmzoVFmrQdvMvhYPg4Wbl6O2KindeGirqr6ZRA6wJ/BgRL1CO7T7jJaXjMEOg==" saltValue="4oudURPaXseL+ZCQJ4zTPQ==" spinCount="100000" sheet="1" objects="1" scenarios="1"/>
  <hyperlinks>
    <hyperlink ref="A12" location="'Table of Contents'!A1" display="Click here to return to the Table of Contents" xr:uid="{40EA6BCA-3DC2-4A1B-A695-5177215DA8DF}"/>
  </hyperlinks>
  <pageMargins left="0.7" right="0.7" top="0.75" bottom="0.75" header="0.3" footer="0.3"/>
  <pageSetup scale="89" orientation="portrait" verticalDpi="0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80CF8C-6A3B-4FBA-889C-A8EDD5831CE0}">
  <sheetPr codeName="Sheet90">
    <pageSetUpPr fitToPage="1"/>
  </sheetPr>
  <dimension ref="A1:C12"/>
  <sheetViews>
    <sheetView workbookViewId="0"/>
  </sheetViews>
  <sheetFormatPr defaultRowHeight="15" x14ac:dyDescent="0.25"/>
  <cols>
    <col min="1" max="1" width="37.7109375" customWidth="1"/>
    <col min="2" max="2" width="12.85546875" customWidth="1"/>
    <col min="3" max="3" width="13.85546875" customWidth="1"/>
  </cols>
  <sheetData>
    <row r="1" spans="1:3" ht="21" x14ac:dyDescent="0.35">
      <c r="A1" s="84" t="s">
        <v>303</v>
      </c>
    </row>
    <row r="2" spans="1:3" ht="21" x14ac:dyDescent="0.35">
      <c r="A2" s="84" t="s">
        <v>261</v>
      </c>
    </row>
    <row r="3" spans="1:3" ht="17.25" x14ac:dyDescent="0.25">
      <c r="A3" s="224" t="s">
        <v>248</v>
      </c>
      <c r="B3" s="214" t="s">
        <v>191</v>
      </c>
      <c r="C3" s="215" t="s">
        <v>192</v>
      </c>
    </row>
    <row r="4" spans="1:3" ht="15.75" x14ac:dyDescent="0.25">
      <c r="A4" s="223" t="s">
        <v>105</v>
      </c>
      <c r="B4" s="203">
        <v>8</v>
      </c>
      <c r="C4" s="204">
        <v>100</v>
      </c>
    </row>
    <row r="5" spans="1:3" ht="15.75" x14ac:dyDescent="0.25">
      <c r="A5" s="220" t="s">
        <v>249</v>
      </c>
      <c r="B5" s="158">
        <v>0</v>
      </c>
      <c r="C5" s="99">
        <v>0</v>
      </c>
    </row>
    <row r="6" spans="1:3" ht="15.75" x14ac:dyDescent="0.25">
      <c r="A6" s="221" t="s">
        <v>250</v>
      </c>
      <c r="B6" s="158">
        <v>1</v>
      </c>
      <c r="C6" s="99">
        <v>12.5</v>
      </c>
    </row>
    <row r="7" spans="1:3" ht="15.75" x14ac:dyDescent="0.25">
      <c r="A7" s="221" t="s">
        <v>251</v>
      </c>
      <c r="B7" s="158">
        <v>1</v>
      </c>
      <c r="C7" s="99">
        <v>12.5</v>
      </c>
    </row>
    <row r="8" spans="1:3" ht="15.75" x14ac:dyDescent="0.25">
      <c r="A8" s="221" t="s">
        <v>356</v>
      </c>
      <c r="B8" s="158">
        <v>0</v>
      </c>
      <c r="C8" s="99">
        <v>0</v>
      </c>
    </row>
    <row r="9" spans="1:3" ht="16.5" thickBot="1" x14ac:dyDescent="0.3">
      <c r="A9" s="222" t="s">
        <v>198</v>
      </c>
      <c r="B9" s="159">
        <v>6</v>
      </c>
      <c r="C9" s="101">
        <v>75</v>
      </c>
    </row>
    <row r="10" spans="1:3" ht="15.75" x14ac:dyDescent="0.25">
      <c r="A10" s="102" t="s">
        <v>288</v>
      </c>
      <c r="B10" s="103"/>
      <c r="C10" s="104"/>
    </row>
    <row r="11" spans="1:3" ht="15.75" x14ac:dyDescent="0.25">
      <c r="A11" s="23" t="s">
        <v>89</v>
      </c>
    </row>
    <row r="12" spans="1:3" ht="15.75" x14ac:dyDescent="0.25">
      <c r="A12" s="65" t="s">
        <v>10</v>
      </c>
    </row>
  </sheetData>
  <sheetProtection algorithmName="SHA-512" hashValue="1ykaSMg9Xl6Y5CcAw2SIGESKBVwmjzkp49dczVz6RgiBjqyzK9r6uTZo4cihaAzcIYyiItlRhY8NvL/qLiuh5w==" saltValue="5FyIng4cfw/quwG62lN8mw==" spinCount="100000" sheet="1" objects="1" scenarios="1"/>
  <hyperlinks>
    <hyperlink ref="A12" location="'Table of Contents'!A1" display="Click here to return to the Table of Contents" xr:uid="{7BCB9564-A680-4CCB-91EB-299CDDAB57E8}"/>
  </hyperlinks>
  <pageMargins left="0.7" right="0.7" top="0.75" bottom="0.75" header="0.3" footer="0.3"/>
  <pageSetup scale="89" orientation="portrait" verticalDpi="0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E07F0F-9E8E-4E6E-A1FE-0C751FB42232}">
  <sheetPr codeName="Sheet57">
    <pageSetUpPr fitToPage="1"/>
  </sheetPr>
  <dimension ref="A1:Q72"/>
  <sheetViews>
    <sheetView zoomScaleNormal="100" workbookViewId="0"/>
  </sheetViews>
  <sheetFormatPr defaultColWidth="9.140625" defaultRowHeight="12.75" x14ac:dyDescent="0.2"/>
  <cols>
    <col min="1" max="1" width="23.7109375" style="25" customWidth="1"/>
    <col min="2" max="11" width="10.7109375" style="25" customWidth="1"/>
    <col min="12" max="12" width="9.7109375" style="27" customWidth="1"/>
    <col min="13" max="16384" width="9.140625" style="25"/>
  </cols>
  <sheetData>
    <row r="1" spans="1:17" ht="21" x14ac:dyDescent="0.25">
      <c r="A1" s="207" t="s">
        <v>304</v>
      </c>
      <c r="P1" s="82" t="s">
        <v>11</v>
      </c>
      <c r="Q1" s="5"/>
    </row>
    <row r="2" spans="1:17" ht="35.1" customHeight="1" x14ac:dyDescent="0.2">
      <c r="A2" s="207" t="s">
        <v>305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</row>
    <row r="3" spans="1:17" s="10" customFormat="1" ht="38.1" customHeight="1" thickBot="1" x14ac:dyDescent="0.35">
      <c r="A3" s="209" t="s">
        <v>12</v>
      </c>
      <c r="B3" s="7" t="s">
        <v>13</v>
      </c>
      <c r="C3" s="8" t="s">
        <v>14</v>
      </c>
      <c r="D3" s="8" t="s">
        <v>15</v>
      </c>
      <c r="E3" s="8" t="s">
        <v>16</v>
      </c>
      <c r="F3" s="133" t="s">
        <v>17</v>
      </c>
      <c r="G3" s="8" t="s">
        <v>18</v>
      </c>
      <c r="H3" s="8" t="s">
        <v>19</v>
      </c>
      <c r="I3" s="8" t="s">
        <v>20</v>
      </c>
      <c r="J3" s="8" t="s">
        <v>21</v>
      </c>
      <c r="K3" s="8" t="s">
        <v>22</v>
      </c>
      <c r="L3" s="9" t="s">
        <v>23</v>
      </c>
    </row>
    <row r="4" spans="1:17" ht="18" customHeight="1" x14ac:dyDescent="0.2">
      <c r="A4" s="129" t="s">
        <v>24</v>
      </c>
      <c r="B4" s="12">
        <v>7848</v>
      </c>
      <c r="C4" s="12">
        <v>9648</v>
      </c>
      <c r="D4" s="12">
        <v>11850</v>
      </c>
      <c r="E4" s="12">
        <v>10504</v>
      </c>
      <c r="F4" s="135">
        <v>13527</v>
      </c>
      <c r="G4" s="14">
        <v>19.954778322703245</v>
      </c>
      <c r="H4" s="14">
        <v>24.440126553650334</v>
      </c>
      <c r="I4" s="14">
        <v>29.977561605406951</v>
      </c>
      <c r="J4" s="14">
        <v>26.56430339287153</v>
      </c>
      <c r="K4" s="14">
        <v>34.359859210686444</v>
      </c>
      <c r="L4" s="15" t="s">
        <v>25</v>
      </c>
    </row>
    <row r="5" spans="1:17" ht="15" customHeight="1" x14ac:dyDescent="0.2">
      <c r="A5" s="130" t="s">
        <v>26</v>
      </c>
      <c r="B5" s="18">
        <v>232</v>
      </c>
      <c r="C5" s="18">
        <v>272</v>
      </c>
      <c r="D5" s="18">
        <v>327</v>
      </c>
      <c r="E5" s="18">
        <v>260</v>
      </c>
      <c r="F5" s="136">
        <v>305</v>
      </c>
      <c r="G5" s="19">
        <v>13.978008736255461</v>
      </c>
      <c r="H5" s="19">
        <v>16.290751584605001</v>
      </c>
      <c r="I5" s="19">
        <v>19.476736913955708</v>
      </c>
      <c r="J5" s="19">
        <v>15.460545876196706</v>
      </c>
      <c r="K5" s="19">
        <v>18.244452938583191</v>
      </c>
      <c r="L5" s="18">
        <v>38</v>
      </c>
    </row>
    <row r="6" spans="1:17" ht="16.5" customHeight="1" x14ac:dyDescent="0.2">
      <c r="A6" s="285" t="s">
        <v>263</v>
      </c>
      <c r="B6" s="18">
        <v>19</v>
      </c>
      <c r="C6" s="18">
        <v>20</v>
      </c>
      <c r="D6" s="18">
        <v>10</v>
      </c>
      <c r="E6" s="18">
        <v>18</v>
      </c>
      <c r="F6" s="136">
        <v>27</v>
      </c>
      <c r="G6" s="19">
        <v>15.529387308787619</v>
      </c>
      <c r="H6" s="19">
        <v>16.249268611364094</v>
      </c>
      <c r="I6" s="19">
        <v>8.082731667572542</v>
      </c>
      <c r="J6" s="19">
        <v>14.547632954457763</v>
      </c>
      <c r="K6" s="19">
        <v>22.139747667077444</v>
      </c>
      <c r="L6" s="18">
        <v>30</v>
      </c>
    </row>
    <row r="7" spans="1:17" ht="15" customHeight="1" x14ac:dyDescent="0.2">
      <c r="A7" s="130" t="s">
        <v>28</v>
      </c>
      <c r="B7" s="18">
        <v>0</v>
      </c>
      <c r="C7" s="18">
        <v>0</v>
      </c>
      <c r="D7" s="18">
        <v>0</v>
      </c>
      <c r="E7" s="18">
        <v>0</v>
      </c>
      <c r="F7" s="136">
        <v>0</v>
      </c>
      <c r="G7" s="19">
        <v>0</v>
      </c>
      <c r="H7" s="19">
        <v>0</v>
      </c>
      <c r="I7" s="19">
        <v>0</v>
      </c>
      <c r="J7" s="19">
        <v>0</v>
      </c>
      <c r="K7" s="19">
        <v>0</v>
      </c>
      <c r="L7" s="18">
        <v>58</v>
      </c>
    </row>
    <row r="8" spans="1:17" ht="15" customHeight="1" x14ac:dyDescent="0.2">
      <c r="A8" s="130" t="s">
        <v>29</v>
      </c>
      <c r="B8" s="18">
        <v>3</v>
      </c>
      <c r="C8" s="18">
        <v>1</v>
      </c>
      <c r="D8" s="18">
        <v>1</v>
      </c>
      <c r="E8" s="18">
        <v>0</v>
      </c>
      <c r="F8" s="136">
        <v>2</v>
      </c>
      <c r="G8" s="19">
        <v>7.78230304288049</v>
      </c>
      <c r="H8" s="19">
        <v>2.4976272541085969</v>
      </c>
      <c r="I8" s="19">
        <v>2.4826832840934481</v>
      </c>
      <c r="J8" s="19">
        <v>0</v>
      </c>
      <c r="K8" s="19">
        <v>4.9608096041273937</v>
      </c>
      <c r="L8" s="18">
        <v>54</v>
      </c>
    </row>
    <row r="9" spans="1:17" ht="15" customHeight="1" x14ac:dyDescent="0.2">
      <c r="A9" s="130" t="s">
        <v>30</v>
      </c>
      <c r="B9" s="18">
        <v>16</v>
      </c>
      <c r="C9" s="18">
        <v>32</v>
      </c>
      <c r="D9" s="18">
        <v>54</v>
      </c>
      <c r="E9" s="18">
        <v>73</v>
      </c>
      <c r="F9" s="136">
        <v>60</v>
      </c>
      <c r="G9" s="19">
        <v>6.8645958469195127</v>
      </c>
      <c r="H9" s="19">
        <v>13.638669036385412</v>
      </c>
      <c r="I9" s="19">
        <v>23.818555536931992</v>
      </c>
      <c r="J9" s="19">
        <v>34.561775623058857</v>
      </c>
      <c r="K9" s="19">
        <v>29.827299933385696</v>
      </c>
      <c r="L9" s="18">
        <v>20</v>
      </c>
    </row>
    <row r="10" spans="1:17" ht="15" customHeight="1" x14ac:dyDescent="0.2">
      <c r="A10" s="130" t="s">
        <v>31</v>
      </c>
      <c r="B10" s="18">
        <v>1</v>
      </c>
      <c r="C10" s="18">
        <v>4</v>
      </c>
      <c r="D10" s="18">
        <v>2</v>
      </c>
      <c r="E10" s="18">
        <v>5</v>
      </c>
      <c r="F10" s="136">
        <v>14</v>
      </c>
      <c r="G10" s="19">
        <v>2.2048771883406095</v>
      </c>
      <c r="H10" s="19">
        <v>8.8173702193320835</v>
      </c>
      <c r="I10" s="19">
        <v>4.4164734459534065</v>
      </c>
      <c r="J10" s="19">
        <v>11.043134483291738</v>
      </c>
      <c r="K10" s="19">
        <v>31.034559198421672</v>
      </c>
      <c r="L10" s="18">
        <v>18</v>
      </c>
    </row>
    <row r="11" spans="1:17" ht="15" customHeight="1" x14ac:dyDescent="0.2">
      <c r="A11" s="130" t="s">
        <v>32</v>
      </c>
      <c r="B11" s="18">
        <v>3</v>
      </c>
      <c r="C11" s="18">
        <v>1</v>
      </c>
      <c r="D11" s="18">
        <v>8</v>
      </c>
      <c r="E11" s="18">
        <v>1</v>
      </c>
      <c r="F11" s="136">
        <v>8</v>
      </c>
      <c r="G11" s="19">
        <v>13.766519823788546</v>
      </c>
      <c r="H11" s="19">
        <v>4.6104195481788839</v>
      </c>
      <c r="I11" s="19">
        <v>36.79006668199586</v>
      </c>
      <c r="J11" s="19">
        <v>4.5816915605241455</v>
      </c>
      <c r="K11" s="19">
        <v>36.266376535654381</v>
      </c>
      <c r="L11" s="18">
        <v>13</v>
      </c>
    </row>
    <row r="12" spans="1:17" ht="15" customHeight="1" x14ac:dyDescent="0.2">
      <c r="A12" s="132" t="s">
        <v>33</v>
      </c>
      <c r="B12" s="18">
        <v>107</v>
      </c>
      <c r="C12" s="18">
        <v>129</v>
      </c>
      <c r="D12" s="18">
        <v>158</v>
      </c>
      <c r="E12" s="18">
        <v>133</v>
      </c>
      <c r="F12" s="136">
        <v>163</v>
      </c>
      <c r="G12" s="19">
        <v>9.3087431717758911</v>
      </c>
      <c r="H12" s="19">
        <v>11.139732836391866</v>
      </c>
      <c r="I12" s="19">
        <v>13.593888600664036</v>
      </c>
      <c r="J12" s="19">
        <v>11.399977200045599</v>
      </c>
      <c r="K12" s="19">
        <v>14.006264151267652</v>
      </c>
      <c r="L12" s="18">
        <v>42</v>
      </c>
    </row>
    <row r="13" spans="1:17" ht="15" customHeight="1" x14ac:dyDescent="0.2">
      <c r="A13" s="130" t="s">
        <v>34</v>
      </c>
      <c r="B13" s="18">
        <v>1</v>
      </c>
      <c r="C13" s="18">
        <v>2</v>
      </c>
      <c r="D13" s="18">
        <v>0</v>
      </c>
      <c r="E13" s="18">
        <v>5</v>
      </c>
      <c r="F13" s="136">
        <v>2</v>
      </c>
      <c r="G13" s="19">
        <v>3.7177485314893302</v>
      </c>
      <c r="H13" s="19">
        <v>7.2537356738720442</v>
      </c>
      <c r="I13" s="19">
        <v>0</v>
      </c>
      <c r="J13" s="19">
        <v>18.021265092809514</v>
      </c>
      <c r="K13" s="19">
        <v>7.2650659304733187</v>
      </c>
      <c r="L13" s="18">
        <v>51</v>
      </c>
    </row>
    <row r="14" spans="1:17" ht="15" customHeight="1" x14ac:dyDescent="0.2">
      <c r="A14" s="130" t="s">
        <v>35</v>
      </c>
      <c r="B14" s="18">
        <v>5</v>
      </c>
      <c r="C14" s="18">
        <v>8</v>
      </c>
      <c r="D14" s="18">
        <v>13</v>
      </c>
      <c r="E14" s="18">
        <v>12</v>
      </c>
      <c r="F14" s="136">
        <v>11</v>
      </c>
      <c r="G14" s="19">
        <v>2.7056277056277058</v>
      </c>
      <c r="H14" s="19">
        <v>4.2752856425219914</v>
      </c>
      <c r="I14" s="19">
        <v>6.9183896117719064</v>
      </c>
      <c r="J14" s="19">
        <v>6.2734601269330099</v>
      </c>
      <c r="K14" s="19">
        <v>5.729405391891329</v>
      </c>
      <c r="L14" s="18">
        <v>53</v>
      </c>
    </row>
    <row r="15" spans="1:17" ht="15" customHeight="1" x14ac:dyDescent="0.2">
      <c r="A15" s="130" t="s">
        <v>36</v>
      </c>
      <c r="B15" s="18">
        <v>593</v>
      </c>
      <c r="C15" s="18">
        <v>521</v>
      </c>
      <c r="D15" s="18">
        <v>418</v>
      </c>
      <c r="E15" s="18">
        <v>340</v>
      </c>
      <c r="F15" s="136">
        <v>453</v>
      </c>
      <c r="G15" s="19">
        <v>60.179035166679689</v>
      </c>
      <c r="H15" s="19">
        <v>52.416332567042097</v>
      </c>
      <c r="I15" s="19">
        <v>41.731560241204427</v>
      </c>
      <c r="J15" s="19">
        <v>33.701405546854865</v>
      </c>
      <c r="K15" s="19">
        <v>44.685837844662956</v>
      </c>
      <c r="L15" s="18">
        <v>10</v>
      </c>
    </row>
    <row r="16" spans="1:17" ht="15" customHeight="1" x14ac:dyDescent="0.2">
      <c r="A16" s="130" t="s">
        <v>37</v>
      </c>
      <c r="B16" s="18">
        <v>1</v>
      </c>
      <c r="C16" s="18">
        <v>0</v>
      </c>
      <c r="D16" s="18">
        <v>2</v>
      </c>
      <c r="E16" s="18">
        <v>2</v>
      </c>
      <c r="F16" s="136">
        <v>1</v>
      </c>
      <c r="G16" s="19">
        <v>3.5622684525505841</v>
      </c>
      <c r="H16" s="19">
        <v>0</v>
      </c>
      <c r="I16" s="19">
        <v>7.0113935144609991</v>
      </c>
      <c r="J16" s="19">
        <v>6.9391437096662276</v>
      </c>
      <c r="K16" s="19">
        <v>3.4474437204812634</v>
      </c>
      <c r="L16" s="18">
        <v>56</v>
      </c>
    </row>
    <row r="17" spans="1:12" ht="15" customHeight="1" x14ac:dyDescent="0.2">
      <c r="A17" s="132" t="s">
        <v>38</v>
      </c>
      <c r="B17" s="18">
        <v>12</v>
      </c>
      <c r="C17" s="18">
        <v>16</v>
      </c>
      <c r="D17" s="18">
        <v>18</v>
      </c>
      <c r="E17" s="18">
        <v>15</v>
      </c>
      <c r="F17" s="136">
        <v>30</v>
      </c>
      <c r="G17" s="19">
        <v>8.7277805254123884</v>
      </c>
      <c r="H17" s="19">
        <v>11.636956063217763</v>
      </c>
      <c r="I17" s="19">
        <v>13.163668275559456</v>
      </c>
      <c r="J17" s="19">
        <v>10.987884026546729</v>
      </c>
      <c r="K17" s="19">
        <v>22.145614799176183</v>
      </c>
      <c r="L17" s="18">
        <v>29</v>
      </c>
    </row>
    <row r="18" spans="1:12" ht="15" customHeight="1" x14ac:dyDescent="0.2">
      <c r="A18" s="130" t="s">
        <v>39</v>
      </c>
      <c r="B18" s="18">
        <v>28</v>
      </c>
      <c r="C18" s="18">
        <v>32</v>
      </c>
      <c r="D18" s="18">
        <v>41</v>
      </c>
      <c r="E18" s="18">
        <v>34</v>
      </c>
      <c r="F18" s="136">
        <v>39</v>
      </c>
      <c r="G18" s="19">
        <v>15.501558460252344</v>
      </c>
      <c r="H18" s="19">
        <v>17.716066811716964</v>
      </c>
      <c r="I18" s="19">
        <v>22.675862374107485</v>
      </c>
      <c r="J18" s="19">
        <v>19.043671619888315</v>
      </c>
      <c r="K18" s="19">
        <v>22.027426970607504</v>
      </c>
      <c r="L18" s="18">
        <v>31</v>
      </c>
    </row>
    <row r="19" spans="1:12" ht="15" customHeight="1" x14ac:dyDescent="0.2">
      <c r="A19" s="130" t="s">
        <v>40</v>
      </c>
      <c r="B19" s="18">
        <v>0</v>
      </c>
      <c r="C19" s="18">
        <v>0</v>
      </c>
      <c r="D19" s="18">
        <v>0</v>
      </c>
      <c r="E19" s="18">
        <v>1</v>
      </c>
      <c r="F19" s="136">
        <v>2</v>
      </c>
      <c r="G19" s="19">
        <v>0</v>
      </c>
      <c r="H19" s="19">
        <v>0</v>
      </c>
      <c r="I19" s="19">
        <v>0</v>
      </c>
      <c r="J19" s="19">
        <v>5.2695368077146023</v>
      </c>
      <c r="K19" s="19">
        <v>10.564682267180814</v>
      </c>
      <c r="L19" s="18">
        <v>46</v>
      </c>
    </row>
    <row r="20" spans="1:12" ht="15" customHeight="1" x14ac:dyDescent="0.2">
      <c r="A20" s="130" t="s">
        <v>41</v>
      </c>
      <c r="B20" s="18">
        <v>422</v>
      </c>
      <c r="C20" s="18">
        <v>1035</v>
      </c>
      <c r="D20" s="18">
        <v>1369</v>
      </c>
      <c r="E20" s="18">
        <v>773</v>
      </c>
      <c r="F20" s="136">
        <v>752</v>
      </c>
      <c r="G20" s="19">
        <v>47.511661185562311</v>
      </c>
      <c r="H20" s="19">
        <v>115.55788780278121</v>
      </c>
      <c r="I20" s="19">
        <v>151.58057908431601</v>
      </c>
      <c r="J20" s="19">
        <v>85.224046631775892</v>
      </c>
      <c r="K20" s="19">
        <v>82.793578653349229</v>
      </c>
      <c r="L20" s="18">
        <v>3</v>
      </c>
    </row>
    <row r="21" spans="1:12" ht="15" customHeight="1" x14ac:dyDescent="0.2">
      <c r="A21" s="130" t="s">
        <v>42</v>
      </c>
      <c r="B21" s="18">
        <v>41</v>
      </c>
      <c r="C21" s="18">
        <v>36</v>
      </c>
      <c r="D21" s="18">
        <v>66</v>
      </c>
      <c r="E21" s="18">
        <v>38</v>
      </c>
      <c r="F21" s="136">
        <v>87</v>
      </c>
      <c r="G21" s="19">
        <v>27.529157406350507</v>
      </c>
      <c r="H21" s="19">
        <v>23.834745762711865</v>
      </c>
      <c r="I21" s="19">
        <v>43.509502870967957</v>
      </c>
      <c r="J21" s="19">
        <v>24.822810856713591</v>
      </c>
      <c r="K21" s="19">
        <v>56.634356874564666</v>
      </c>
      <c r="L21" s="18">
        <v>8</v>
      </c>
    </row>
    <row r="22" spans="1:12" ht="15" customHeight="1" x14ac:dyDescent="0.2">
      <c r="A22" s="130" t="s">
        <v>43</v>
      </c>
      <c r="B22" s="18">
        <v>1</v>
      </c>
      <c r="C22" s="18">
        <v>7</v>
      </c>
      <c r="D22" s="18">
        <v>12</v>
      </c>
      <c r="E22" s="18">
        <v>13</v>
      </c>
      <c r="F22" s="136">
        <v>23</v>
      </c>
      <c r="G22" s="19">
        <v>1.4713888439297853</v>
      </c>
      <c r="H22" s="19">
        <v>10.240205974428743</v>
      </c>
      <c r="I22" s="19">
        <v>17.617523563437768</v>
      </c>
      <c r="J22" s="19">
        <v>19.089854476570874</v>
      </c>
      <c r="K22" s="19">
        <v>33.782791339854882</v>
      </c>
      <c r="L22" s="18">
        <v>15</v>
      </c>
    </row>
    <row r="23" spans="1:12" ht="15" customHeight="1" x14ac:dyDescent="0.2">
      <c r="A23" s="130" t="s">
        <v>44</v>
      </c>
      <c r="B23" s="18">
        <v>4</v>
      </c>
      <c r="C23" s="18">
        <v>1</v>
      </c>
      <c r="D23" s="18">
        <v>3</v>
      </c>
      <c r="E23" s="18">
        <v>7</v>
      </c>
      <c r="F23" s="136">
        <v>2</v>
      </c>
      <c r="G23" s="19">
        <v>12.249272699433471</v>
      </c>
      <c r="H23" s="19">
        <v>3.0361914015059508</v>
      </c>
      <c r="I23" s="19">
        <v>9.1304744803238282</v>
      </c>
      <c r="J23" s="19">
        <v>21.857923497267759</v>
      </c>
      <c r="K23" s="19">
        <v>6.3740956751760844</v>
      </c>
      <c r="L23" s="18">
        <v>52</v>
      </c>
    </row>
    <row r="24" spans="1:12" ht="15" customHeight="1" x14ac:dyDescent="0.2">
      <c r="A24" s="130" t="s">
        <v>45</v>
      </c>
      <c r="B24" s="18">
        <v>2743</v>
      </c>
      <c r="C24" s="18">
        <v>2903</v>
      </c>
      <c r="D24" s="18">
        <v>3221</v>
      </c>
      <c r="E24" s="18">
        <v>3122</v>
      </c>
      <c r="F24" s="136">
        <v>3923</v>
      </c>
      <c r="G24" s="19">
        <v>27.119117287067969</v>
      </c>
      <c r="H24" s="19">
        <v>28.740664852859776</v>
      </c>
      <c r="I24" s="19">
        <v>32.005640783036235</v>
      </c>
      <c r="J24" s="19">
        <v>31.181104690009683</v>
      </c>
      <c r="K24" s="19">
        <v>39.447144697415865</v>
      </c>
      <c r="L24" s="18">
        <v>11</v>
      </c>
    </row>
    <row r="25" spans="1:12" ht="16.5" customHeight="1" x14ac:dyDescent="0.2">
      <c r="A25" s="285" t="s">
        <v>264</v>
      </c>
      <c r="B25" s="18">
        <v>169</v>
      </c>
      <c r="C25" s="18">
        <v>203</v>
      </c>
      <c r="D25" s="18">
        <v>218</v>
      </c>
      <c r="E25" s="18">
        <v>217</v>
      </c>
      <c r="F25" s="136">
        <v>293</v>
      </c>
      <c r="G25" s="19">
        <v>35.848428354165087</v>
      </c>
      <c r="H25" s="19">
        <v>43.193335776527263</v>
      </c>
      <c r="I25" s="19">
        <v>46.556293626958407</v>
      </c>
      <c r="J25" s="19">
        <v>46.534875167935645</v>
      </c>
      <c r="K25" s="19">
        <v>63.642070139872089</v>
      </c>
      <c r="L25" s="18">
        <v>7</v>
      </c>
    </row>
    <row r="26" spans="1:12" ht="16.5" customHeight="1" x14ac:dyDescent="0.2">
      <c r="A26" s="285" t="s">
        <v>265</v>
      </c>
      <c r="B26" s="18">
        <v>27</v>
      </c>
      <c r="C26" s="18">
        <v>26</v>
      </c>
      <c r="D26" s="18">
        <v>33</v>
      </c>
      <c r="E26" s="18">
        <v>21</v>
      </c>
      <c r="F26" s="136">
        <v>44</v>
      </c>
      <c r="G26" s="19">
        <v>18.880665010684339</v>
      </c>
      <c r="H26" s="19">
        <v>18.144772449727462</v>
      </c>
      <c r="I26" s="19">
        <v>22.948808743344561</v>
      </c>
      <c r="J26" s="19">
        <v>14.654712039567574</v>
      </c>
      <c r="K26" s="19">
        <v>31.604746067467286</v>
      </c>
      <c r="L26" s="18">
        <v>17</v>
      </c>
    </row>
    <row r="27" spans="1:12" ht="15" customHeight="1" x14ac:dyDescent="0.2">
      <c r="A27" s="130" t="s">
        <v>48</v>
      </c>
      <c r="B27" s="18">
        <v>101</v>
      </c>
      <c r="C27" s="18">
        <v>124</v>
      </c>
      <c r="D27" s="18">
        <v>120</v>
      </c>
      <c r="E27" s="18">
        <v>77</v>
      </c>
      <c r="F27" s="136">
        <v>154</v>
      </c>
      <c r="G27" s="19">
        <v>65.48321425329685</v>
      </c>
      <c r="H27" s="19">
        <v>79.755074738223257</v>
      </c>
      <c r="I27" s="19">
        <v>77.274278612411536</v>
      </c>
      <c r="J27" s="19">
        <v>49.195305362288288</v>
      </c>
      <c r="K27" s="19">
        <v>98.305820470591243</v>
      </c>
      <c r="L27" s="18">
        <v>1</v>
      </c>
    </row>
    <row r="28" spans="1:12" ht="15" customHeight="1" x14ac:dyDescent="0.2">
      <c r="A28" s="130" t="s">
        <v>49</v>
      </c>
      <c r="B28" s="18">
        <v>40</v>
      </c>
      <c r="C28" s="18">
        <v>33</v>
      </c>
      <c r="D28" s="18">
        <v>47</v>
      </c>
      <c r="E28" s="18">
        <v>19</v>
      </c>
      <c r="F28" s="136">
        <v>24</v>
      </c>
      <c r="G28" s="19">
        <v>15.10842181202857</v>
      </c>
      <c r="H28" s="19">
        <v>12.455462286369951</v>
      </c>
      <c r="I28" s="19">
        <v>17.808629228128542</v>
      </c>
      <c r="J28" s="19">
        <v>7.2405777218855985</v>
      </c>
      <c r="K28" s="19">
        <v>9.2160235930203989</v>
      </c>
      <c r="L28" s="18">
        <v>48</v>
      </c>
    </row>
    <row r="29" spans="1:12" ht="15" customHeight="1" x14ac:dyDescent="0.2">
      <c r="A29" s="130" t="s">
        <v>50</v>
      </c>
      <c r="B29" s="18">
        <v>2</v>
      </c>
      <c r="C29" s="18">
        <v>1</v>
      </c>
      <c r="D29" s="18">
        <v>0</v>
      </c>
      <c r="E29" s="18">
        <v>2</v>
      </c>
      <c r="F29" s="136">
        <v>2</v>
      </c>
      <c r="G29" s="19">
        <v>11.427265455376528</v>
      </c>
      <c r="H29" s="19">
        <v>5.7653502450273857</v>
      </c>
      <c r="I29" s="19">
        <v>0</v>
      </c>
      <c r="J29" s="19">
        <v>11.680196227296619</v>
      </c>
      <c r="K29" s="19">
        <v>11.734334663224596</v>
      </c>
      <c r="L29" s="18">
        <v>45</v>
      </c>
    </row>
    <row r="30" spans="1:12" ht="15" customHeight="1" x14ac:dyDescent="0.2">
      <c r="A30" s="130" t="s">
        <v>51</v>
      </c>
      <c r="B30" s="18">
        <v>4</v>
      </c>
      <c r="C30" s="18">
        <v>4</v>
      </c>
      <c r="D30" s="18">
        <v>7</v>
      </c>
      <c r="E30" s="18">
        <v>17</v>
      </c>
      <c r="F30" s="136">
        <v>15</v>
      </c>
      <c r="G30" s="19">
        <v>4.3663832156229194</v>
      </c>
      <c r="H30" s="19">
        <v>4.3608137278416148</v>
      </c>
      <c r="I30" s="19">
        <v>7.631340826583231</v>
      </c>
      <c r="J30" s="19">
        <v>18.558546756621034</v>
      </c>
      <c r="K30" s="19">
        <v>16.518732242362841</v>
      </c>
      <c r="L30" s="18">
        <v>39</v>
      </c>
    </row>
    <row r="31" spans="1:12" ht="15" customHeight="1" x14ac:dyDescent="0.2">
      <c r="A31" s="130" t="s">
        <v>52</v>
      </c>
      <c r="B31" s="18">
        <v>56</v>
      </c>
      <c r="C31" s="18">
        <v>76</v>
      </c>
      <c r="D31" s="18">
        <v>151</v>
      </c>
      <c r="E31" s="18">
        <v>178</v>
      </c>
      <c r="F31" s="136">
        <v>152</v>
      </c>
      <c r="G31" s="19">
        <v>20.542166464913247</v>
      </c>
      <c r="H31" s="19">
        <v>27.649333687438833</v>
      </c>
      <c r="I31" s="19">
        <v>54.285888904467619</v>
      </c>
      <c r="J31" s="19">
        <v>63.373837997956372</v>
      </c>
      <c r="K31" s="19">
        <v>53.673643063211308</v>
      </c>
      <c r="L31" s="18">
        <v>9</v>
      </c>
    </row>
    <row r="32" spans="1:12" ht="15" customHeight="1" x14ac:dyDescent="0.2">
      <c r="A32" s="130" t="s">
        <v>53</v>
      </c>
      <c r="B32" s="18">
        <v>0</v>
      </c>
      <c r="C32" s="18">
        <v>1</v>
      </c>
      <c r="D32" s="18">
        <v>0</v>
      </c>
      <c r="E32" s="18">
        <v>0</v>
      </c>
      <c r="F32" s="136">
        <v>0</v>
      </c>
      <c r="G32" s="19">
        <v>0</v>
      </c>
      <c r="H32" s="19">
        <v>11.42204454597373</v>
      </c>
      <c r="I32" s="19">
        <v>0</v>
      </c>
      <c r="J32" s="19">
        <v>0</v>
      </c>
      <c r="K32" s="19">
        <v>0</v>
      </c>
      <c r="L32" s="18">
        <v>58</v>
      </c>
    </row>
    <row r="33" spans="1:12" ht="15" customHeight="1" x14ac:dyDescent="0.2">
      <c r="A33" s="130" t="s">
        <v>54</v>
      </c>
      <c r="B33" s="18">
        <v>1</v>
      </c>
      <c r="C33" s="18">
        <v>0</v>
      </c>
      <c r="D33" s="18">
        <v>0</v>
      </c>
      <c r="E33" s="18">
        <v>0</v>
      </c>
      <c r="F33" s="136">
        <v>0</v>
      </c>
      <c r="G33" s="19">
        <v>7.4878322725570952</v>
      </c>
      <c r="H33" s="19">
        <v>0</v>
      </c>
      <c r="I33" s="19">
        <v>0</v>
      </c>
      <c r="J33" s="19">
        <v>0</v>
      </c>
      <c r="K33" s="19">
        <v>0</v>
      </c>
      <c r="L33" s="18">
        <v>58</v>
      </c>
    </row>
    <row r="34" spans="1:12" ht="15" customHeight="1" x14ac:dyDescent="0.2">
      <c r="A34" s="130" t="s">
        <v>55</v>
      </c>
      <c r="B34" s="18">
        <v>55</v>
      </c>
      <c r="C34" s="18">
        <v>61</v>
      </c>
      <c r="D34" s="18">
        <v>94</v>
      </c>
      <c r="E34" s="18">
        <v>77</v>
      </c>
      <c r="F34" s="136">
        <v>104</v>
      </c>
      <c r="G34" s="19">
        <v>12.556762273093598</v>
      </c>
      <c r="H34" s="19">
        <v>13.87568297931386</v>
      </c>
      <c r="I34" s="19">
        <v>21.321284539346841</v>
      </c>
      <c r="J34" s="19">
        <v>17.539543698520301</v>
      </c>
      <c r="K34" s="19">
        <v>23.652328958410564</v>
      </c>
      <c r="L34" s="18">
        <v>28</v>
      </c>
    </row>
    <row r="35" spans="1:12" ht="15" customHeight="1" x14ac:dyDescent="0.2">
      <c r="A35" s="130" t="s">
        <v>56</v>
      </c>
      <c r="B35" s="18">
        <v>18</v>
      </c>
      <c r="C35" s="18">
        <v>6</v>
      </c>
      <c r="D35" s="18">
        <v>12</v>
      </c>
      <c r="E35" s="18">
        <v>15</v>
      </c>
      <c r="F35" s="136">
        <v>34</v>
      </c>
      <c r="G35" s="19">
        <v>12.829742193458257</v>
      </c>
      <c r="H35" s="19">
        <v>4.2992877513291967</v>
      </c>
      <c r="I35" s="19">
        <v>8.6352678732054837</v>
      </c>
      <c r="J35" s="19">
        <v>10.835566664017973</v>
      </c>
      <c r="K35" s="19">
        <v>24.709302325581394</v>
      </c>
      <c r="L35" s="18">
        <v>26</v>
      </c>
    </row>
    <row r="36" spans="1:12" ht="15" customHeight="1" x14ac:dyDescent="0.2">
      <c r="A36" s="130" t="s">
        <v>57</v>
      </c>
      <c r="B36" s="18">
        <v>7</v>
      </c>
      <c r="C36" s="18">
        <v>3</v>
      </c>
      <c r="D36" s="18">
        <v>13</v>
      </c>
      <c r="E36" s="18">
        <v>4</v>
      </c>
      <c r="F36" s="136">
        <v>4</v>
      </c>
      <c r="G36" s="19">
        <v>6.9044425155843134</v>
      </c>
      <c r="H36" s="19">
        <v>2.9434850863422293</v>
      </c>
      <c r="I36" s="19">
        <v>12.707970830319264</v>
      </c>
      <c r="J36" s="19">
        <v>3.9065551996249708</v>
      </c>
      <c r="K36" s="19">
        <v>3.9203002950025971</v>
      </c>
      <c r="L36" s="18">
        <v>55</v>
      </c>
    </row>
    <row r="37" spans="1:12" ht="15" customHeight="1" x14ac:dyDescent="0.2">
      <c r="A37" s="130" t="s">
        <v>58</v>
      </c>
      <c r="B37" s="18">
        <v>422</v>
      </c>
      <c r="C37" s="18">
        <v>438</v>
      </c>
      <c r="D37" s="18">
        <v>502</v>
      </c>
      <c r="E37" s="18">
        <v>496</v>
      </c>
      <c r="F37" s="136">
        <v>671</v>
      </c>
      <c r="G37" s="19">
        <v>13.236483260867248</v>
      </c>
      <c r="H37" s="19">
        <v>13.715513937216766</v>
      </c>
      <c r="I37" s="19">
        <v>15.72994627690659</v>
      </c>
      <c r="J37" s="19">
        <v>15.575379971757062</v>
      </c>
      <c r="K37" s="19">
        <v>21.222887445001568</v>
      </c>
      <c r="L37" s="18">
        <v>34</v>
      </c>
    </row>
    <row r="38" spans="1:12" ht="15" customHeight="1" x14ac:dyDescent="0.2">
      <c r="A38" s="130" t="s">
        <v>59</v>
      </c>
      <c r="B38" s="18">
        <v>20</v>
      </c>
      <c r="C38" s="18">
        <v>32</v>
      </c>
      <c r="D38" s="18">
        <v>36</v>
      </c>
      <c r="E38" s="18">
        <v>24</v>
      </c>
      <c r="F38" s="136">
        <v>33</v>
      </c>
      <c r="G38" s="19">
        <v>5.1443901711281388</v>
      </c>
      <c r="H38" s="19">
        <v>8.0874046254899827</v>
      </c>
      <c r="I38" s="19">
        <v>8.9625589101528362</v>
      </c>
      <c r="J38" s="19">
        <v>5.9214227204989784</v>
      </c>
      <c r="K38" s="19">
        <v>8.0675917505207266</v>
      </c>
      <c r="L38" s="18">
        <v>49</v>
      </c>
    </row>
    <row r="39" spans="1:12" ht="15" customHeight="1" x14ac:dyDescent="0.2">
      <c r="A39" s="130" t="s">
        <v>60</v>
      </c>
      <c r="B39" s="18">
        <v>0</v>
      </c>
      <c r="C39" s="18">
        <v>0</v>
      </c>
      <c r="D39" s="18">
        <v>1</v>
      </c>
      <c r="E39" s="18">
        <v>0</v>
      </c>
      <c r="F39" s="136">
        <v>4</v>
      </c>
      <c r="G39" s="19">
        <v>0</v>
      </c>
      <c r="H39" s="19">
        <v>0</v>
      </c>
      <c r="I39" s="19">
        <v>5.0487201494421168</v>
      </c>
      <c r="J39" s="19">
        <v>0</v>
      </c>
      <c r="K39" s="19">
        <v>20.346914899028434</v>
      </c>
      <c r="L39" s="18">
        <v>36</v>
      </c>
    </row>
    <row r="40" spans="1:12" ht="15" customHeight="1" x14ac:dyDescent="0.2">
      <c r="A40" s="130" t="s">
        <v>61</v>
      </c>
      <c r="B40" s="18">
        <v>329</v>
      </c>
      <c r="C40" s="18">
        <v>398</v>
      </c>
      <c r="D40" s="18">
        <v>522</v>
      </c>
      <c r="E40" s="18">
        <v>515</v>
      </c>
      <c r="F40" s="136">
        <v>769</v>
      </c>
      <c r="G40" s="19">
        <v>13.928903321133195</v>
      </c>
      <c r="H40" s="19">
        <v>16.696220655238566</v>
      </c>
      <c r="I40" s="19">
        <v>21.745152643056652</v>
      </c>
      <c r="J40" s="19">
        <v>21.267984868757949</v>
      </c>
      <c r="K40" s="19">
        <v>31.624656045881661</v>
      </c>
      <c r="L40" s="18">
        <v>16</v>
      </c>
    </row>
    <row r="41" spans="1:12" ht="15" customHeight="1" x14ac:dyDescent="0.2">
      <c r="A41" s="130" t="s">
        <v>62</v>
      </c>
      <c r="B41" s="18">
        <v>219</v>
      </c>
      <c r="C41" s="18">
        <v>284</v>
      </c>
      <c r="D41" s="18">
        <v>377</v>
      </c>
      <c r="E41" s="18">
        <v>362</v>
      </c>
      <c r="F41" s="136">
        <v>469</v>
      </c>
      <c r="G41" s="19">
        <v>14.253015098433666</v>
      </c>
      <c r="H41" s="19">
        <v>18.267565808262599</v>
      </c>
      <c r="I41" s="19">
        <v>23.998706488817366</v>
      </c>
      <c r="J41" s="19">
        <v>22.829523998118141</v>
      </c>
      <c r="K41" s="19">
        <v>29.570670434562754</v>
      </c>
      <c r="L41" s="18">
        <v>21</v>
      </c>
    </row>
    <row r="42" spans="1:12" ht="15" customHeight="1" x14ac:dyDescent="0.2">
      <c r="A42" s="130" t="s">
        <v>63</v>
      </c>
      <c r="B42" s="18">
        <v>3</v>
      </c>
      <c r="C42" s="18">
        <v>10</v>
      </c>
      <c r="D42" s="18">
        <v>14</v>
      </c>
      <c r="E42" s="18">
        <v>5</v>
      </c>
      <c r="F42" s="136">
        <v>17</v>
      </c>
      <c r="G42" s="19">
        <v>4.9396538949170958</v>
      </c>
      <c r="H42" s="19">
        <v>16.168671581942828</v>
      </c>
      <c r="I42" s="19">
        <v>22.123194589298695</v>
      </c>
      <c r="J42" s="19">
        <v>7.7990953049446263</v>
      </c>
      <c r="K42" s="19">
        <v>26.184461832296222</v>
      </c>
      <c r="L42" s="18">
        <v>24</v>
      </c>
    </row>
    <row r="43" spans="1:12" ht="15" customHeight="1" x14ac:dyDescent="0.2">
      <c r="A43" s="130" t="s">
        <v>64</v>
      </c>
      <c r="B43" s="18">
        <v>588</v>
      </c>
      <c r="C43" s="18">
        <v>934</v>
      </c>
      <c r="D43" s="18">
        <v>1265</v>
      </c>
      <c r="E43" s="18">
        <v>1080</v>
      </c>
      <c r="F43" s="136">
        <v>1437</v>
      </c>
      <c r="G43" s="19">
        <v>27.383340217976976</v>
      </c>
      <c r="H43" s="19">
        <v>43.240020073739515</v>
      </c>
      <c r="I43" s="19">
        <v>58.175978425679844</v>
      </c>
      <c r="J43" s="19">
        <v>49.496260969952559</v>
      </c>
      <c r="K43" s="19">
        <v>65.879414539683069</v>
      </c>
      <c r="L43" s="18">
        <v>6</v>
      </c>
    </row>
    <row r="44" spans="1:12" ht="15" customHeight="1" x14ac:dyDescent="0.2">
      <c r="A44" s="130" t="s">
        <v>65</v>
      </c>
      <c r="B44" s="18">
        <v>580</v>
      </c>
      <c r="C44" s="18">
        <v>709</v>
      </c>
      <c r="D44" s="18">
        <v>788</v>
      </c>
      <c r="E44" s="18">
        <v>700</v>
      </c>
      <c r="F44" s="136">
        <v>917</v>
      </c>
      <c r="G44" s="19">
        <v>17.703907038615579</v>
      </c>
      <c r="H44" s="19">
        <v>21.52823113243354</v>
      </c>
      <c r="I44" s="19">
        <v>23.920307734151887</v>
      </c>
      <c r="J44" s="19">
        <v>21.18813367654074</v>
      </c>
      <c r="K44" s="19">
        <v>27.885435561684744</v>
      </c>
      <c r="L44" s="18">
        <v>23</v>
      </c>
    </row>
    <row r="45" spans="1:12" ht="15" customHeight="1" x14ac:dyDescent="0.2">
      <c r="A45" s="130" t="s">
        <v>66</v>
      </c>
      <c r="B45" s="18">
        <v>253</v>
      </c>
      <c r="C45" s="18">
        <v>289</v>
      </c>
      <c r="D45" s="18">
        <v>355</v>
      </c>
      <c r="E45" s="18">
        <v>462</v>
      </c>
      <c r="F45" s="136">
        <v>698</v>
      </c>
      <c r="G45" s="19">
        <v>29.117978452695944</v>
      </c>
      <c r="H45" s="19">
        <v>33.129360408465523</v>
      </c>
      <c r="I45" s="19">
        <v>40.701440601693406</v>
      </c>
      <c r="J45" s="19">
        <v>53.043393399427089</v>
      </c>
      <c r="K45" s="19">
        <v>81.584945356788026</v>
      </c>
      <c r="L45" s="18">
        <v>4</v>
      </c>
    </row>
    <row r="46" spans="1:12" ht="15" customHeight="1" x14ac:dyDescent="0.2">
      <c r="A46" s="130" t="s">
        <v>67</v>
      </c>
      <c r="B46" s="18">
        <v>89</v>
      </c>
      <c r="C46" s="18">
        <v>156</v>
      </c>
      <c r="D46" s="18">
        <v>241</v>
      </c>
      <c r="E46" s="18">
        <v>181</v>
      </c>
      <c r="F46" s="136">
        <v>225</v>
      </c>
      <c r="G46" s="19">
        <v>11.861827041233843</v>
      </c>
      <c r="H46" s="19">
        <v>20.532989010902227</v>
      </c>
      <c r="I46" s="19">
        <v>31.254741707442648</v>
      </c>
      <c r="J46" s="19">
        <v>23.185034508554125</v>
      </c>
      <c r="K46" s="19">
        <v>28.600483030380069</v>
      </c>
      <c r="L46" s="18">
        <v>22</v>
      </c>
    </row>
    <row r="47" spans="1:12" ht="15" customHeight="1" x14ac:dyDescent="0.2">
      <c r="A47" s="130" t="s">
        <v>68</v>
      </c>
      <c r="B47" s="18">
        <v>23</v>
      </c>
      <c r="C47" s="18">
        <v>27</v>
      </c>
      <c r="D47" s="18">
        <v>23</v>
      </c>
      <c r="E47" s="18">
        <v>23</v>
      </c>
      <c r="F47" s="136">
        <v>35</v>
      </c>
      <c r="G47" s="19">
        <v>8.1530504815616993</v>
      </c>
      <c r="H47" s="19">
        <v>9.5422545166671373</v>
      </c>
      <c r="I47" s="19">
        <v>8.1382223999264021</v>
      </c>
      <c r="J47" s="19">
        <v>8.1273233543937025</v>
      </c>
      <c r="K47" s="19">
        <v>12.562498429687697</v>
      </c>
      <c r="L47" s="18">
        <v>43</v>
      </c>
    </row>
    <row r="48" spans="1:12" ht="15" customHeight="1" x14ac:dyDescent="0.2">
      <c r="A48" s="130" t="s">
        <v>69</v>
      </c>
      <c r="B48" s="18">
        <v>69</v>
      </c>
      <c r="C48" s="18">
        <v>70</v>
      </c>
      <c r="D48" s="18">
        <v>89</v>
      </c>
      <c r="E48" s="18">
        <v>59</v>
      </c>
      <c r="F48" s="136">
        <v>76</v>
      </c>
      <c r="G48" s="19">
        <v>9.0125274131042143</v>
      </c>
      <c r="H48" s="19">
        <v>9.1299068358221032</v>
      </c>
      <c r="I48" s="19">
        <v>11.614068421217468</v>
      </c>
      <c r="J48" s="19">
        <v>7.7276007633297841</v>
      </c>
      <c r="K48" s="19">
        <v>10.044207730075133</v>
      </c>
      <c r="L48" s="18">
        <v>47</v>
      </c>
    </row>
    <row r="49" spans="1:12" ht="15" customHeight="1" x14ac:dyDescent="0.2">
      <c r="A49" s="130" t="s">
        <v>70</v>
      </c>
      <c r="B49" s="18">
        <v>34</v>
      </c>
      <c r="C49" s="18">
        <v>35</v>
      </c>
      <c r="D49" s="18">
        <v>49</v>
      </c>
      <c r="E49" s="18">
        <v>50</v>
      </c>
      <c r="F49" s="136">
        <v>70</v>
      </c>
      <c r="G49" s="19">
        <v>7.6267213397906239</v>
      </c>
      <c r="H49" s="19">
        <v>7.8183288433787688</v>
      </c>
      <c r="I49" s="19">
        <v>10.917638670721789</v>
      </c>
      <c r="J49" s="19">
        <v>11.144321188252102</v>
      </c>
      <c r="K49" s="19">
        <v>15.797039634772444</v>
      </c>
      <c r="L49" s="18">
        <v>41</v>
      </c>
    </row>
    <row r="50" spans="1:12" ht="15" customHeight="1" x14ac:dyDescent="0.2">
      <c r="A50" s="130" t="s">
        <v>71</v>
      </c>
      <c r="B50" s="18">
        <v>236</v>
      </c>
      <c r="C50" s="18">
        <v>332</v>
      </c>
      <c r="D50" s="18">
        <v>479</v>
      </c>
      <c r="E50" s="18">
        <v>362</v>
      </c>
      <c r="F50" s="136">
        <v>499</v>
      </c>
      <c r="G50" s="19">
        <v>12.209336313928938</v>
      </c>
      <c r="H50" s="19">
        <v>17.13119554588916</v>
      </c>
      <c r="I50" s="19">
        <v>24.735079041229092</v>
      </c>
      <c r="J50" s="19">
        <v>18.722368989964398</v>
      </c>
      <c r="K50" s="19">
        <v>26.083143023961469</v>
      </c>
      <c r="L50" s="18">
        <v>25</v>
      </c>
    </row>
    <row r="51" spans="1:12" ht="15" customHeight="1" x14ac:dyDescent="0.2">
      <c r="A51" s="130" t="s">
        <v>72</v>
      </c>
      <c r="B51" s="18">
        <v>18</v>
      </c>
      <c r="C51" s="18">
        <v>29</v>
      </c>
      <c r="D51" s="18">
        <v>37</v>
      </c>
      <c r="E51" s="18">
        <v>22</v>
      </c>
      <c r="F51" s="136">
        <v>44</v>
      </c>
      <c r="G51" s="19">
        <v>6.5516726784329853</v>
      </c>
      <c r="H51" s="19">
        <v>10.602244019785982</v>
      </c>
      <c r="I51" s="19">
        <v>13.593845294692523</v>
      </c>
      <c r="J51" s="19">
        <v>8.0775444264943452</v>
      </c>
      <c r="K51" s="19">
        <v>16.445462734207684</v>
      </c>
      <c r="L51" s="18">
        <v>40</v>
      </c>
    </row>
    <row r="52" spans="1:12" ht="15" customHeight="1" x14ac:dyDescent="0.2">
      <c r="A52" s="130" t="s">
        <v>73</v>
      </c>
      <c r="B52" s="18">
        <v>15</v>
      </c>
      <c r="C52" s="18">
        <v>26</v>
      </c>
      <c r="D52" s="18">
        <v>72</v>
      </c>
      <c r="E52" s="18">
        <v>88</v>
      </c>
      <c r="F52" s="136">
        <v>40</v>
      </c>
      <c r="G52" s="19">
        <v>8.2829454153897117</v>
      </c>
      <c r="H52" s="19">
        <v>14.327279139481574</v>
      </c>
      <c r="I52" s="19">
        <v>39.694134640299467</v>
      </c>
      <c r="J52" s="19">
        <v>48.383283575524658</v>
      </c>
      <c r="K52" s="19">
        <v>21.969330814183401</v>
      </c>
      <c r="L52" s="18">
        <v>32</v>
      </c>
    </row>
    <row r="53" spans="1:12" ht="15" customHeight="1" x14ac:dyDescent="0.2">
      <c r="A53" s="130" t="s">
        <v>74</v>
      </c>
      <c r="B53" s="18">
        <v>0</v>
      </c>
      <c r="C53" s="18">
        <v>0</v>
      </c>
      <c r="D53" s="18">
        <v>0</v>
      </c>
      <c r="E53" s="18">
        <v>0</v>
      </c>
      <c r="F53" s="136">
        <v>0</v>
      </c>
      <c r="G53" s="19">
        <v>0</v>
      </c>
      <c r="H53" s="19">
        <v>0</v>
      </c>
      <c r="I53" s="19">
        <v>0</v>
      </c>
      <c r="J53" s="19">
        <v>0</v>
      </c>
      <c r="K53" s="19">
        <v>0</v>
      </c>
      <c r="L53" s="18">
        <v>58</v>
      </c>
    </row>
    <row r="54" spans="1:12" ht="15" customHeight="1" x14ac:dyDescent="0.2">
      <c r="A54" s="130" t="s">
        <v>75</v>
      </c>
      <c r="B54" s="18">
        <v>2</v>
      </c>
      <c r="C54" s="18">
        <v>3</v>
      </c>
      <c r="D54" s="18">
        <v>2</v>
      </c>
      <c r="E54" s="18">
        <v>5</v>
      </c>
      <c r="F54" s="136">
        <v>8</v>
      </c>
      <c r="G54" s="19">
        <v>4.5055192610948414</v>
      </c>
      <c r="H54" s="19">
        <v>6.7712447804988152</v>
      </c>
      <c r="I54" s="19">
        <v>4.5256036023804675</v>
      </c>
      <c r="J54" s="19">
        <v>11.340182803746796</v>
      </c>
      <c r="K54" s="19">
        <v>18.269011189769355</v>
      </c>
      <c r="L54" s="18">
        <v>37</v>
      </c>
    </row>
    <row r="55" spans="1:12" ht="15" customHeight="1" x14ac:dyDescent="0.2">
      <c r="A55" s="130" t="s">
        <v>76</v>
      </c>
      <c r="B55" s="18">
        <v>45</v>
      </c>
      <c r="C55" s="18">
        <v>74</v>
      </c>
      <c r="D55" s="18">
        <v>97</v>
      </c>
      <c r="E55" s="18">
        <v>98</v>
      </c>
      <c r="F55" s="136">
        <v>138</v>
      </c>
      <c r="G55" s="19">
        <v>10.096001758947862</v>
      </c>
      <c r="H55" s="19">
        <v>16.477729457949504</v>
      </c>
      <c r="I55" s="19">
        <v>21.474382390120898</v>
      </c>
      <c r="J55" s="19">
        <v>21.614230103329252</v>
      </c>
      <c r="K55" s="19">
        <v>30.495081010845642</v>
      </c>
      <c r="L55" s="18">
        <v>19</v>
      </c>
    </row>
    <row r="56" spans="1:12" ht="15" customHeight="1" x14ac:dyDescent="0.2">
      <c r="A56" s="130" t="s">
        <v>77</v>
      </c>
      <c r="B56" s="18">
        <v>37</v>
      </c>
      <c r="C56" s="18">
        <v>35</v>
      </c>
      <c r="D56" s="18">
        <v>38</v>
      </c>
      <c r="E56" s="18">
        <v>35</v>
      </c>
      <c r="F56" s="136">
        <v>36</v>
      </c>
      <c r="G56" s="19">
        <v>7.3835936548988146</v>
      </c>
      <c r="H56" s="19">
        <v>7.0441102181862822</v>
      </c>
      <c r="I56" s="19">
        <v>7.7131049712991304</v>
      </c>
      <c r="J56" s="19">
        <v>7.1446068424920393</v>
      </c>
      <c r="K56" s="19">
        <v>7.4209972995815381</v>
      </c>
      <c r="L56" s="18">
        <v>50</v>
      </c>
    </row>
    <row r="57" spans="1:12" ht="15" customHeight="1" x14ac:dyDescent="0.2">
      <c r="A57" s="130" t="s">
        <v>78</v>
      </c>
      <c r="B57" s="18">
        <v>128</v>
      </c>
      <c r="C57" s="18">
        <v>150</v>
      </c>
      <c r="D57" s="18">
        <v>180</v>
      </c>
      <c r="E57" s="18">
        <v>172</v>
      </c>
      <c r="F57" s="136">
        <v>200</v>
      </c>
      <c r="G57" s="19">
        <v>23.421817789236577</v>
      </c>
      <c r="H57" s="19">
        <v>27.295357605578442</v>
      </c>
      <c r="I57" s="19">
        <v>32.634353821664135</v>
      </c>
      <c r="J57" s="19">
        <v>31.047211617433369</v>
      </c>
      <c r="K57" s="19">
        <v>36.157342290712265</v>
      </c>
      <c r="L57" s="18">
        <v>14</v>
      </c>
    </row>
    <row r="58" spans="1:12" ht="15" customHeight="1" x14ac:dyDescent="0.2">
      <c r="A58" s="130" t="s">
        <v>79</v>
      </c>
      <c r="B58" s="18">
        <v>7</v>
      </c>
      <c r="C58" s="18">
        <v>10</v>
      </c>
      <c r="D58" s="18">
        <v>23</v>
      </c>
      <c r="E58" s="18">
        <v>42</v>
      </c>
      <c r="F58" s="136">
        <v>39</v>
      </c>
      <c r="G58" s="19">
        <v>7.1595871986580892</v>
      </c>
      <c r="H58" s="19">
        <v>10.067046529889062</v>
      </c>
      <c r="I58" s="19">
        <v>22.761910417037786</v>
      </c>
      <c r="J58" s="19">
        <v>41.686931147085389</v>
      </c>
      <c r="K58" s="19">
        <v>38.431975403535745</v>
      </c>
      <c r="L58" s="18">
        <v>12</v>
      </c>
    </row>
    <row r="59" spans="1:12" ht="15" customHeight="1" x14ac:dyDescent="0.2">
      <c r="A59" s="130" t="s">
        <v>80</v>
      </c>
      <c r="B59" s="18">
        <v>4</v>
      </c>
      <c r="C59" s="18">
        <v>3</v>
      </c>
      <c r="D59" s="18">
        <v>18</v>
      </c>
      <c r="E59" s="18">
        <v>19</v>
      </c>
      <c r="F59" s="136">
        <v>14</v>
      </c>
      <c r="G59" s="19">
        <v>6.2362607380614588</v>
      </c>
      <c r="H59" s="19">
        <v>4.646264403419651</v>
      </c>
      <c r="I59" s="19">
        <v>27.56001959823616</v>
      </c>
      <c r="J59" s="19">
        <v>28.944441905458312</v>
      </c>
      <c r="K59" s="19">
        <v>21.253017169401726</v>
      </c>
      <c r="L59" s="18">
        <v>33</v>
      </c>
    </row>
    <row r="60" spans="1:12" ht="15" customHeight="1" x14ac:dyDescent="0.2">
      <c r="A60" s="130" t="s">
        <v>81</v>
      </c>
      <c r="B60" s="18">
        <v>1</v>
      </c>
      <c r="C60" s="18">
        <v>0</v>
      </c>
      <c r="D60" s="18">
        <v>0</v>
      </c>
      <c r="E60" s="18">
        <v>2</v>
      </c>
      <c r="F60" s="136">
        <v>2</v>
      </c>
      <c r="G60" s="19">
        <v>6.4524454768357211</v>
      </c>
      <c r="H60" s="19">
        <v>0</v>
      </c>
      <c r="I60" s="19">
        <v>0</v>
      </c>
      <c r="J60" s="19">
        <v>12.395413696932135</v>
      </c>
      <c r="K60" s="19">
        <v>12.463388795413472</v>
      </c>
      <c r="L60" s="18">
        <v>44</v>
      </c>
    </row>
    <row r="61" spans="1:12" ht="15" customHeight="1" x14ac:dyDescent="0.2">
      <c r="A61" s="130" t="s">
        <v>82</v>
      </c>
      <c r="B61" s="18">
        <v>90</v>
      </c>
      <c r="C61" s="18">
        <v>91</v>
      </c>
      <c r="D61" s="18">
        <v>204</v>
      </c>
      <c r="E61" s="18">
        <v>250</v>
      </c>
      <c r="F61" s="136">
        <v>413</v>
      </c>
      <c r="G61" s="19">
        <v>19.340572437965115</v>
      </c>
      <c r="H61" s="19">
        <v>19.458747455394562</v>
      </c>
      <c r="I61" s="19">
        <v>43.347166179011047</v>
      </c>
      <c r="J61" s="19">
        <v>52.800317646710965</v>
      </c>
      <c r="K61" s="19">
        <v>86.947734516776919</v>
      </c>
      <c r="L61" s="18">
        <v>2</v>
      </c>
    </row>
    <row r="62" spans="1:12" ht="15" customHeight="1" x14ac:dyDescent="0.2">
      <c r="A62" s="130" t="s">
        <v>83</v>
      </c>
      <c r="B62" s="18">
        <v>6</v>
      </c>
      <c r="C62" s="18">
        <v>6</v>
      </c>
      <c r="D62" s="18">
        <v>7</v>
      </c>
      <c r="E62" s="18">
        <v>8</v>
      </c>
      <c r="F62" s="136">
        <v>1</v>
      </c>
      <c r="G62" s="19">
        <v>10.902747492368077</v>
      </c>
      <c r="H62" s="19">
        <v>10.847751803438737</v>
      </c>
      <c r="I62" s="19">
        <v>12.654566490707932</v>
      </c>
      <c r="J62" s="19">
        <v>14.414414414414415</v>
      </c>
      <c r="K62" s="19">
        <v>1.824451296272646</v>
      </c>
      <c r="L62" s="18">
        <v>57</v>
      </c>
    </row>
    <row r="63" spans="1:12" ht="15" customHeight="1" x14ac:dyDescent="0.2">
      <c r="A63" s="130" t="s">
        <v>84</v>
      </c>
      <c r="B63" s="18">
        <v>101</v>
      </c>
      <c r="C63" s="18">
        <v>141</v>
      </c>
      <c r="D63" s="18">
        <v>187</v>
      </c>
      <c r="E63" s="18">
        <v>121</v>
      </c>
      <c r="F63" s="136">
        <v>201</v>
      </c>
      <c r="G63" s="19">
        <v>11.882646512443248</v>
      </c>
      <c r="H63" s="19">
        <v>16.597549448337478</v>
      </c>
      <c r="I63" s="19">
        <v>22.117770623342647</v>
      </c>
      <c r="J63" s="19">
        <v>14.327241295608879</v>
      </c>
      <c r="K63" s="19">
        <v>23.990117503834242</v>
      </c>
      <c r="L63" s="18">
        <v>27</v>
      </c>
    </row>
    <row r="64" spans="1:12" ht="15" customHeight="1" x14ac:dyDescent="0.2">
      <c r="A64" s="130" t="s">
        <v>85</v>
      </c>
      <c r="B64" s="18">
        <v>22</v>
      </c>
      <c r="C64" s="18">
        <v>40</v>
      </c>
      <c r="D64" s="18">
        <v>43</v>
      </c>
      <c r="E64" s="18">
        <v>42</v>
      </c>
      <c r="F64" s="136">
        <v>46</v>
      </c>
      <c r="G64" s="19">
        <v>10.229132569558102</v>
      </c>
      <c r="H64" s="19">
        <v>18.477969640695882</v>
      </c>
      <c r="I64" s="19">
        <v>19.900681714050343</v>
      </c>
      <c r="J64" s="19">
        <v>19.395596276045517</v>
      </c>
      <c r="K64" s="19">
        <v>21.184879522511238</v>
      </c>
      <c r="L64" s="18">
        <v>35</v>
      </c>
    </row>
    <row r="65" spans="1:12" ht="15" customHeight="1" x14ac:dyDescent="0.2">
      <c r="A65" s="130" t="s">
        <v>86</v>
      </c>
      <c r="B65" s="18">
        <v>10</v>
      </c>
      <c r="C65" s="18">
        <v>17</v>
      </c>
      <c r="D65" s="18">
        <v>44</v>
      </c>
      <c r="E65" s="18">
        <v>58</v>
      </c>
      <c r="F65" s="136">
        <v>59</v>
      </c>
      <c r="G65" s="19">
        <v>12.790831531957892</v>
      </c>
      <c r="H65" s="19">
        <v>21.507280847133838</v>
      </c>
      <c r="I65" s="19">
        <v>54.828660436137071</v>
      </c>
      <c r="J65" s="19">
        <v>71.193597486129519</v>
      </c>
      <c r="K65" s="19">
        <v>71.871459721528552</v>
      </c>
      <c r="L65" s="18">
        <v>5</v>
      </c>
    </row>
    <row r="66" spans="1:12" s="16" customFormat="1" ht="24.95" customHeight="1" x14ac:dyDescent="0.25">
      <c r="A66" s="21" t="s">
        <v>87</v>
      </c>
      <c r="L66" s="22"/>
    </row>
    <row r="67" spans="1:12" s="16" customFormat="1" ht="18" customHeight="1" x14ac:dyDescent="0.25">
      <c r="A67" s="23" t="s">
        <v>88</v>
      </c>
      <c r="L67" s="22"/>
    </row>
    <row r="68" spans="1:12" s="16" customFormat="1" ht="18" customHeight="1" x14ac:dyDescent="0.25">
      <c r="A68" s="23" t="s">
        <v>89</v>
      </c>
      <c r="L68" s="22"/>
    </row>
    <row r="69" spans="1:12" s="22" customFormat="1" ht="18" customHeight="1" x14ac:dyDescent="0.25">
      <c r="A69" s="66" t="s">
        <v>6</v>
      </c>
      <c r="B69" s="24"/>
      <c r="C69" s="24"/>
      <c r="D69" s="24"/>
      <c r="E69" s="24"/>
      <c r="F69" s="24"/>
      <c r="G69" s="24"/>
      <c r="H69" s="24"/>
      <c r="I69" s="24"/>
      <c r="J69" s="24"/>
      <c r="K69" s="24"/>
    </row>
    <row r="70" spans="1:12" s="22" customFormat="1" ht="15.75" x14ac:dyDescent="0.25">
      <c r="A70" s="66" t="s">
        <v>7</v>
      </c>
      <c r="B70" s="16"/>
      <c r="C70" s="16"/>
      <c r="D70" s="16"/>
      <c r="E70" s="16"/>
      <c r="F70" s="16"/>
      <c r="G70" s="16"/>
      <c r="H70" s="16"/>
      <c r="I70" s="16"/>
      <c r="J70" s="16"/>
      <c r="K70" s="16"/>
    </row>
    <row r="71" spans="1:12" ht="15.75" x14ac:dyDescent="0.25">
      <c r="A71" s="65" t="s">
        <v>10</v>
      </c>
    </row>
    <row r="72" spans="1:12" ht="15.75" x14ac:dyDescent="0.25">
      <c r="A72" s="16"/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22"/>
    </row>
  </sheetData>
  <sheetProtection algorithmName="SHA-512" hashValue="6fQe3IAxv6DSXEz/lcuA9XoWfQM/Cjgmihlo/7Bdo7RsNvYwUB7UJr9aMLrdbI3zKS0iwpCEilnwmPxyRLRGXw==" saltValue="5ZWylh80QtMKyZOpkcXuHQ==" spinCount="100000" sheet="1" objects="1" scenarios="1"/>
  <hyperlinks>
    <hyperlink ref="A71" location="'Table of Contents'!A1" display="Click here to return to the Table of Contents" xr:uid="{242991C7-7ECF-4843-A0E5-F75A86541CBE}"/>
  </hyperlinks>
  <printOptions horizontalCentered="1"/>
  <pageMargins left="0.25" right="0.25" top="0.3" bottom="0.1" header="0.3" footer="0"/>
  <pageSetup scale="69" orientation="portrait" r:id="rId1"/>
  <tableParts count="1">
    <tablePart r:id="rId2"/>
  </tableParts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5625CB-D921-4F29-9F27-93BCB4183237}">
  <sheetPr codeName="Sheet58">
    <pageSetUpPr fitToPage="1"/>
  </sheetPr>
  <dimension ref="A1:K74"/>
  <sheetViews>
    <sheetView zoomScaleNormal="100" workbookViewId="0"/>
  </sheetViews>
  <sheetFormatPr defaultColWidth="9.140625" defaultRowHeight="12.75" x14ac:dyDescent="0.2"/>
  <cols>
    <col min="1" max="1" width="23.7109375" style="25" customWidth="1"/>
    <col min="2" max="7" width="11.7109375" style="25" customWidth="1"/>
    <col min="8" max="8" width="15.5703125" style="25" customWidth="1"/>
    <col min="9" max="16384" width="9.140625" style="25"/>
  </cols>
  <sheetData>
    <row r="1" spans="1:7" ht="21" x14ac:dyDescent="0.35">
      <c r="A1" s="84" t="s">
        <v>306</v>
      </c>
    </row>
    <row r="2" spans="1:7" ht="35.1" customHeight="1" x14ac:dyDescent="0.2">
      <c r="A2" s="28" t="s">
        <v>200</v>
      </c>
    </row>
    <row r="3" spans="1:7" s="10" customFormat="1" ht="38.1" customHeight="1" thickBot="1" x14ac:dyDescent="0.35">
      <c r="A3" s="128" t="s">
        <v>90</v>
      </c>
      <c r="B3" s="7" t="s">
        <v>91</v>
      </c>
      <c r="C3" s="133" t="s">
        <v>92</v>
      </c>
      <c r="D3" s="8" t="s">
        <v>93</v>
      </c>
      <c r="E3" s="133" t="s">
        <v>94</v>
      </c>
      <c r="F3" s="8" t="s">
        <v>95</v>
      </c>
      <c r="G3" s="8" t="s">
        <v>96</v>
      </c>
    </row>
    <row r="4" spans="1:7" ht="18" customHeight="1" x14ac:dyDescent="0.2">
      <c r="A4" s="129" t="s">
        <v>24</v>
      </c>
      <c r="B4" s="12">
        <v>5220</v>
      </c>
      <c r="C4" s="98">
        <v>26.467694632472224</v>
      </c>
      <c r="D4" s="12">
        <v>8285</v>
      </c>
      <c r="E4" s="98">
        <v>42.170453227960856</v>
      </c>
      <c r="F4" s="12">
        <v>13527</v>
      </c>
      <c r="G4" s="14">
        <v>34.359859210686423</v>
      </c>
    </row>
    <row r="5" spans="1:7" ht="15" customHeight="1" x14ac:dyDescent="0.2">
      <c r="A5" s="130" t="s">
        <v>26</v>
      </c>
      <c r="B5" s="18">
        <v>119</v>
      </c>
      <c r="C5" s="99">
        <v>14.033914569031726</v>
      </c>
      <c r="D5" s="18">
        <v>183</v>
      </c>
      <c r="E5" s="99">
        <v>22.214261160149228</v>
      </c>
      <c r="F5" s="18">
        <v>305</v>
      </c>
      <c r="G5" s="19">
        <v>18.244452938583184</v>
      </c>
    </row>
    <row r="6" spans="1:7" ht="16.5" customHeight="1" x14ac:dyDescent="0.2">
      <c r="A6" s="285" t="s">
        <v>263</v>
      </c>
      <c r="B6" s="18">
        <v>9</v>
      </c>
      <c r="C6" s="99">
        <v>14.436930803081314</v>
      </c>
      <c r="D6" s="18">
        <v>15</v>
      </c>
      <c r="E6" s="99">
        <v>25.162512365349425</v>
      </c>
      <c r="F6" s="18">
        <v>27</v>
      </c>
      <c r="G6" s="19">
        <v>22.139747667077454</v>
      </c>
    </row>
    <row r="7" spans="1:7" ht="15" customHeight="1" x14ac:dyDescent="0.2">
      <c r="A7" s="130" t="s">
        <v>28</v>
      </c>
      <c r="B7" s="18">
        <v>0</v>
      </c>
      <c r="C7" s="99">
        <v>0</v>
      </c>
      <c r="D7" s="18">
        <v>0</v>
      </c>
      <c r="E7" s="99">
        <v>0</v>
      </c>
      <c r="F7" s="18">
        <v>0</v>
      </c>
      <c r="G7" s="19">
        <v>0</v>
      </c>
    </row>
    <row r="8" spans="1:7" ht="15" customHeight="1" x14ac:dyDescent="0.2">
      <c r="A8" s="130" t="s">
        <v>29</v>
      </c>
      <c r="B8" s="18" t="s">
        <v>97</v>
      </c>
      <c r="C8" s="99" t="s">
        <v>97</v>
      </c>
      <c r="D8" s="18" t="s">
        <v>97</v>
      </c>
      <c r="E8" s="99" t="s">
        <v>97</v>
      </c>
      <c r="F8" s="18">
        <v>2</v>
      </c>
      <c r="G8" s="19">
        <v>4.960809604127407</v>
      </c>
    </row>
    <row r="9" spans="1:7" ht="15" customHeight="1" x14ac:dyDescent="0.2">
      <c r="A9" s="130" t="s">
        <v>30</v>
      </c>
      <c r="B9" s="18">
        <v>26</v>
      </c>
      <c r="C9" s="99">
        <v>25.88294977951707</v>
      </c>
      <c r="D9" s="18">
        <v>34</v>
      </c>
      <c r="E9" s="99">
        <v>33.761719594252568</v>
      </c>
      <c r="F9" s="18">
        <v>60</v>
      </c>
      <c r="G9" s="19">
        <v>29.827299933385671</v>
      </c>
    </row>
    <row r="10" spans="1:7" ht="15" customHeight="1" x14ac:dyDescent="0.2">
      <c r="A10" s="130" t="s">
        <v>31</v>
      </c>
      <c r="B10" s="18" t="s">
        <v>97</v>
      </c>
      <c r="C10" s="99" t="s">
        <v>97</v>
      </c>
      <c r="D10" s="18" t="s">
        <v>97</v>
      </c>
      <c r="E10" s="99" t="s">
        <v>97</v>
      </c>
      <c r="F10" s="18">
        <v>14</v>
      </c>
      <c r="G10" s="19">
        <v>31.034559198421672</v>
      </c>
    </row>
    <row r="11" spans="1:7" ht="15" customHeight="1" x14ac:dyDescent="0.2">
      <c r="A11" s="130" t="s">
        <v>32</v>
      </c>
      <c r="B11" s="18" t="s">
        <v>97</v>
      </c>
      <c r="C11" s="99" t="s">
        <v>97</v>
      </c>
      <c r="D11" s="18" t="s">
        <v>97</v>
      </c>
      <c r="E11" s="99" t="s">
        <v>97</v>
      </c>
      <c r="F11" s="18">
        <v>8</v>
      </c>
      <c r="G11" s="19">
        <v>36.26637653565426</v>
      </c>
    </row>
    <row r="12" spans="1:7" ht="15" customHeight="1" x14ac:dyDescent="0.2">
      <c r="A12" s="132" t="s">
        <v>33</v>
      </c>
      <c r="B12" s="18">
        <v>46</v>
      </c>
      <c r="C12" s="99">
        <v>7.7703227274201661</v>
      </c>
      <c r="D12" s="18">
        <v>117</v>
      </c>
      <c r="E12" s="99">
        <v>20.462809404153045</v>
      </c>
      <c r="F12" s="18">
        <v>163</v>
      </c>
      <c r="G12" s="19">
        <v>14.006264151267676</v>
      </c>
    </row>
    <row r="13" spans="1:7" ht="15" customHeight="1" x14ac:dyDescent="0.2">
      <c r="A13" s="130" t="s">
        <v>34</v>
      </c>
      <c r="B13" s="18" t="s">
        <v>97</v>
      </c>
      <c r="C13" s="99" t="s">
        <v>97</v>
      </c>
      <c r="D13" s="18" t="s">
        <v>97</v>
      </c>
      <c r="E13" s="99" t="s">
        <v>97</v>
      </c>
      <c r="F13" s="18">
        <v>2</v>
      </c>
      <c r="G13" s="19">
        <v>7.2650659304733392</v>
      </c>
    </row>
    <row r="14" spans="1:7" ht="15" customHeight="1" x14ac:dyDescent="0.2">
      <c r="A14" s="130" t="s">
        <v>35</v>
      </c>
      <c r="B14" s="18">
        <v>4</v>
      </c>
      <c r="C14" s="99">
        <v>4.2140646234829626</v>
      </c>
      <c r="D14" s="18">
        <v>7</v>
      </c>
      <c r="E14" s="99">
        <v>7.2111596253402883</v>
      </c>
      <c r="F14" s="18">
        <v>11</v>
      </c>
      <c r="G14" s="19">
        <v>5.7294053918913201</v>
      </c>
    </row>
    <row r="15" spans="1:7" ht="15" customHeight="1" x14ac:dyDescent="0.2">
      <c r="A15" s="130" t="s">
        <v>36</v>
      </c>
      <c r="B15" s="18">
        <v>237</v>
      </c>
      <c r="C15" s="99">
        <v>46.931052930409038</v>
      </c>
      <c r="D15" s="18">
        <v>216</v>
      </c>
      <c r="E15" s="99">
        <v>42.45718002414057</v>
      </c>
      <c r="F15" s="18">
        <v>453</v>
      </c>
      <c r="G15" s="19">
        <v>44.685837844662913</v>
      </c>
    </row>
    <row r="16" spans="1:7" ht="15" customHeight="1" x14ac:dyDescent="0.2">
      <c r="A16" s="130" t="s">
        <v>37</v>
      </c>
      <c r="B16" s="18" t="s">
        <v>97</v>
      </c>
      <c r="C16" s="99" t="s">
        <v>97</v>
      </c>
      <c r="D16" s="18" t="s">
        <v>97</v>
      </c>
      <c r="E16" s="99" t="s">
        <v>97</v>
      </c>
      <c r="F16" s="18">
        <v>1</v>
      </c>
      <c r="G16" s="19">
        <v>3.4474437204812571</v>
      </c>
    </row>
    <row r="17" spans="1:7" ht="15" customHeight="1" x14ac:dyDescent="0.2">
      <c r="A17" s="132" t="s">
        <v>38</v>
      </c>
      <c r="B17" s="18">
        <v>19</v>
      </c>
      <c r="C17" s="99">
        <v>28.190157815420655</v>
      </c>
      <c r="D17" s="18">
        <v>11</v>
      </c>
      <c r="E17" s="99">
        <v>16.160407579911883</v>
      </c>
      <c r="F17" s="18">
        <v>30</v>
      </c>
      <c r="G17" s="19">
        <v>22.145614799176151</v>
      </c>
    </row>
    <row r="18" spans="1:7" ht="15" customHeight="1" x14ac:dyDescent="0.2">
      <c r="A18" s="130" t="s">
        <v>39</v>
      </c>
      <c r="B18" s="18">
        <v>24</v>
      </c>
      <c r="C18" s="99">
        <v>27.517804824925573</v>
      </c>
      <c r="D18" s="18">
        <v>15</v>
      </c>
      <c r="E18" s="99">
        <v>16.6971406671653</v>
      </c>
      <c r="F18" s="18">
        <v>39</v>
      </c>
      <c r="G18" s="19">
        <v>22.027426970607582</v>
      </c>
    </row>
    <row r="19" spans="1:7" ht="15" customHeight="1" x14ac:dyDescent="0.2">
      <c r="A19" s="130" t="s">
        <v>40</v>
      </c>
      <c r="B19" s="18" t="s">
        <v>97</v>
      </c>
      <c r="C19" s="99" t="s">
        <v>97</v>
      </c>
      <c r="D19" s="18" t="s">
        <v>97</v>
      </c>
      <c r="E19" s="99" t="s">
        <v>97</v>
      </c>
      <c r="F19" s="18">
        <v>2</v>
      </c>
      <c r="G19" s="19">
        <v>10.564682267180782</v>
      </c>
    </row>
    <row r="20" spans="1:7" ht="15" customHeight="1" x14ac:dyDescent="0.2">
      <c r="A20" s="130" t="s">
        <v>41</v>
      </c>
      <c r="B20" s="18">
        <v>365</v>
      </c>
      <c r="C20" s="99">
        <v>82.486331579245899</v>
      </c>
      <c r="D20" s="18">
        <v>387</v>
      </c>
      <c r="E20" s="99">
        <v>83.085464284826585</v>
      </c>
      <c r="F20" s="18">
        <v>752</v>
      </c>
      <c r="G20" s="19">
        <v>82.793578653349343</v>
      </c>
    </row>
    <row r="21" spans="1:7" ht="15" customHeight="1" x14ac:dyDescent="0.2">
      <c r="A21" s="130" t="s">
        <v>42</v>
      </c>
      <c r="B21" s="18">
        <v>35</v>
      </c>
      <c r="C21" s="99">
        <v>50.55636181417303</v>
      </c>
      <c r="D21" s="18">
        <v>51</v>
      </c>
      <c r="E21" s="99">
        <v>60.435609319177615</v>
      </c>
      <c r="F21" s="18">
        <v>87</v>
      </c>
      <c r="G21" s="19">
        <v>56.634356874564688</v>
      </c>
    </row>
    <row r="22" spans="1:7" ht="15" customHeight="1" x14ac:dyDescent="0.2">
      <c r="A22" s="130" t="s">
        <v>43</v>
      </c>
      <c r="B22" s="18">
        <v>13</v>
      </c>
      <c r="C22" s="99">
        <v>38.210677613311994</v>
      </c>
      <c r="D22" s="18">
        <v>10</v>
      </c>
      <c r="E22" s="99">
        <v>29.359870146785244</v>
      </c>
      <c r="F22" s="18">
        <v>23</v>
      </c>
      <c r="G22" s="19">
        <v>33.782791339854811</v>
      </c>
    </row>
    <row r="23" spans="1:7" ht="15" customHeight="1" x14ac:dyDescent="0.2">
      <c r="A23" s="130" t="s">
        <v>44</v>
      </c>
      <c r="B23" s="18" t="s">
        <v>97</v>
      </c>
      <c r="C23" s="99" t="s">
        <v>97</v>
      </c>
      <c r="D23" s="18" t="s">
        <v>97</v>
      </c>
      <c r="E23" s="99" t="s">
        <v>97</v>
      </c>
      <c r="F23" s="18">
        <v>2</v>
      </c>
      <c r="G23" s="19">
        <v>6.3740956751760738</v>
      </c>
    </row>
    <row r="24" spans="1:7" ht="15" customHeight="1" x14ac:dyDescent="0.2">
      <c r="A24" s="130" t="s">
        <v>45</v>
      </c>
      <c r="B24" s="18">
        <v>1263</v>
      </c>
      <c r="C24" s="99">
        <v>25.151335719843697</v>
      </c>
      <c r="D24" s="18">
        <v>2656</v>
      </c>
      <c r="E24" s="99">
        <v>53.9469976482767</v>
      </c>
      <c r="F24" s="18">
        <v>3923</v>
      </c>
      <c r="G24" s="19">
        <v>39.447144697415879</v>
      </c>
    </row>
    <row r="25" spans="1:7" ht="16.5" customHeight="1" x14ac:dyDescent="0.2">
      <c r="A25" s="285" t="s">
        <v>264</v>
      </c>
      <c r="B25" s="18">
        <v>111</v>
      </c>
      <c r="C25" s="99">
        <v>47.277597654964659</v>
      </c>
      <c r="D25" s="18">
        <v>182</v>
      </c>
      <c r="E25" s="99">
        <v>80.672405872587191</v>
      </c>
      <c r="F25" s="18">
        <v>293</v>
      </c>
      <c r="G25" s="19">
        <v>63.642070139872104</v>
      </c>
    </row>
    <row r="26" spans="1:7" ht="16.5" customHeight="1" x14ac:dyDescent="0.2">
      <c r="A26" s="285" t="s">
        <v>265</v>
      </c>
      <c r="B26" s="18">
        <v>9</v>
      </c>
      <c r="C26" s="99">
        <v>12.615128673717116</v>
      </c>
      <c r="D26" s="18">
        <v>35</v>
      </c>
      <c r="E26" s="99">
        <v>51.564096817220907</v>
      </c>
      <c r="F26" s="18">
        <v>44</v>
      </c>
      <c r="G26" s="19">
        <v>31.604746067467232</v>
      </c>
    </row>
    <row r="27" spans="1:7" ht="15" customHeight="1" x14ac:dyDescent="0.2">
      <c r="A27" s="130" t="s">
        <v>48</v>
      </c>
      <c r="B27" s="18">
        <v>120</v>
      </c>
      <c r="C27" s="99">
        <v>149.23137485249575</v>
      </c>
      <c r="D27" s="18">
        <v>34</v>
      </c>
      <c r="E27" s="99">
        <v>44.594868940859527</v>
      </c>
      <c r="F27" s="18">
        <v>154</v>
      </c>
      <c r="G27" s="19">
        <v>98.305820470591087</v>
      </c>
    </row>
    <row r="28" spans="1:7" ht="15" customHeight="1" x14ac:dyDescent="0.2">
      <c r="A28" s="130" t="s">
        <v>49</v>
      </c>
      <c r="B28" s="18">
        <v>12</v>
      </c>
      <c r="C28" s="99">
        <v>9.1400117201362594</v>
      </c>
      <c r="D28" s="18">
        <v>12</v>
      </c>
      <c r="E28" s="99">
        <v>9.2933103566628539</v>
      </c>
      <c r="F28" s="18">
        <v>24</v>
      </c>
      <c r="G28" s="19">
        <v>9.2160235930203935</v>
      </c>
    </row>
    <row r="29" spans="1:7" ht="15" customHeight="1" x14ac:dyDescent="0.2">
      <c r="A29" s="130" t="s">
        <v>50</v>
      </c>
      <c r="B29" s="18" t="s">
        <v>97</v>
      </c>
      <c r="C29" s="99" t="s">
        <v>97</v>
      </c>
      <c r="D29" s="18" t="s">
        <v>97</v>
      </c>
      <c r="E29" s="99" t="s">
        <v>97</v>
      </c>
      <c r="F29" s="18">
        <v>2</v>
      </c>
      <c r="G29" s="19">
        <v>11.734334663224605</v>
      </c>
    </row>
    <row r="30" spans="1:7" ht="15" customHeight="1" x14ac:dyDescent="0.2">
      <c r="A30" s="130" t="s">
        <v>51</v>
      </c>
      <c r="B30" s="18">
        <v>7</v>
      </c>
      <c r="C30" s="99">
        <v>15.450555387520417</v>
      </c>
      <c r="D30" s="18">
        <v>8</v>
      </c>
      <c r="E30" s="99">
        <v>17.582345992859551</v>
      </c>
      <c r="F30" s="18">
        <v>15</v>
      </c>
      <c r="G30" s="19">
        <v>16.518732242362816</v>
      </c>
    </row>
    <row r="31" spans="1:7" ht="15" customHeight="1" x14ac:dyDescent="0.2">
      <c r="A31" s="130" t="s">
        <v>52</v>
      </c>
      <c r="B31" s="18">
        <v>78</v>
      </c>
      <c r="C31" s="99">
        <v>55.776776781784818</v>
      </c>
      <c r="D31" s="18">
        <v>74</v>
      </c>
      <c r="E31" s="99">
        <v>51.621957400420229</v>
      </c>
      <c r="F31" s="18">
        <v>152</v>
      </c>
      <c r="G31" s="19">
        <v>53.673643063211351</v>
      </c>
    </row>
    <row r="32" spans="1:7" ht="15" customHeight="1" x14ac:dyDescent="0.2">
      <c r="A32" s="130" t="s">
        <v>53</v>
      </c>
      <c r="B32" s="18">
        <v>0</v>
      </c>
      <c r="C32" s="99">
        <v>0</v>
      </c>
      <c r="D32" s="18">
        <v>0</v>
      </c>
      <c r="E32" s="99">
        <v>0</v>
      </c>
      <c r="F32" s="18">
        <v>0</v>
      </c>
      <c r="G32" s="19">
        <v>0</v>
      </c>
    </row>
    <row r="33" spans="1:7" ht="15" customHeight="1" x14ac:dyDescent="0.2">
      <c r="A33" s="130" t="s">
        <v>54</v>
      </c>
      <c r="B33" s="18">
        <v>0</v>
      </c>
      <c r="C33" s="99">
        <v>0</v>
      </c>
      <c r="D33" s="18">
        <v>0</v>
      </c>
      <c r="E33" s="99">
        <v>0</v>
      </c>
      <c r="F33" s="18">
        <v>0</v>
      </c>
      <c r="G33" s="19">
        <v>0</v>
      </c>
    </row>
    <row r="34" spans="1:7" ht="15" customHeight="1" x14ac:dyDescent="0.2">
      <c r="A34" s="130" t="s">
        <v>55</v>
      </c>
      <c r="B34" s="18">
        <v>32</v>
      </c>
      <c r="C34" s="99">
        <v>14.982736358510785</v>
      </c>
      <c r="D34" s="18">
        <v>72</v>
      </c>
      <c r="E34" s="99">
        <v>31.840957049501089</v>
      </c>
      <c r="F34" s="18">
        <v>104</v>
      </c>
      <c r="G34" s="19">
        <v>23.652328958410632</v>
      </c>
    </row>
    <row r="35" spans="1:7" ht="15" customHeight="1" x14ac:dyDescent="0.2">
      <c r="A35" s="130" t="s">
        <v>56</v>
      </c>
      <c r="B35" s="18">
        <v>17</v>
      </c>
      <c r="C35" s="99">
        <v>24.651109935818443</v>
      </c>
      <c r="D35" s="18">
        <v>17</v>
      </c>
      <c r="E35" s="99">
        <v>24.767770107983086</v>
      </c>
      <c r="F35" s="18">
        <v>34</v>
      </c>
      <c r="G35" s="19">
        <v>24.70930232558149</v>
      </c>
    </row>
    <row r="36" spans="1:7" ht="15" customHeight="1" x14ac:dyDescent="0.2">
      <c r="A36" s="130" t="s">
        <v>57</v>
      </c>
      <c r="B36" s="18">
        <v>0</v>
      </c>
      <c r="C36" s="99">
        <v>0</v>
      </c>
      <c r="D36" s="18">
        <v>4</v>
      </c>
      <c r="E36" s="99">
        <v>7.8952942122350827</v>
      </c>
      <c r="F36" s="18">
        <v>4</v>
      </c>
      <c r="G36" s="19">
        <v>3.9203002950025931</v>
      </c>
    </row>
    <row r="37" spans="1:7" ht="15" customHeight="1" x14ac:dyDescent="0.2">
      <c r="A37" s="130" t="s">
        <v>58</v>
      </c>
      <c r="B37" s="18">
        <v>234</v>
      </c>
      <c r="C37" s="99">
        <v>14.745279467123037</v>
      </c>
      <c r="D37" s="18">
        <v>437</v>
      </c>
      <c r="E37" s="99">
        <v>27.750746004652346</v>
      </c>
      <c r="F37" s="18">
        <v>671</v>
      </c>
      <c r="G37" s="19">
        <v>21.222887445001572</v>
      </c>
    </row>
    <row r="38" spans="1:7" ht="15" customHeight="1" x14ac:dyDescent="0.2">
      <c r="A38" s="130" t="s">
        <v>59</v>
      </c>
      <c r="B38" s="18">
        <v>10</v>
      </c>
      <c r="C38" s="99">
        <v>4.8208540285813948</v>
      </c>
      <c r="D38" s="18">
        <v>23</v>
      </c>
      <c r="E38" s="99">
        <v>11.40805823434393</v>
      </c>
      <c r="F38" s="18">
        <v>33</v>
      </c>
      <c r="G38" s="19">
        <v>8.0675917505207018</v>
      </c>
    </row>
    <row r="39" spans="1:7" ht="15" customHeight="1" x14ac:dyDescent="0.2">
      <c r="A39" s="130" t="s">
        <v>60</v>
      </c>
      <c r="B39" s="18" t="s">
        <v>97</v>
      </c>
      <c r="C39" s="99" t="s">
        <v>97</v>
      </c>
      <c r="D39" s="18" t="s">
        <v>97</v>
      </c>
      <c r="E39" s="99" t="s">
        <v>97</v>
      </c>
      <c r="F39" s="18">
        <v>4</v>
      </c>
      <c r="G39" s="19">
        <v>20.346914899028398</v>
      </c>
    </row>
    <row r="40" spans="1:7" ht="15" customHeight="1" x14ac:dyDescent="0.2">
      <c r="A40" s="130" t="s">
        <v>61</v>
      </c>
      <c r="B40" s="18">
        <v>296</v>
      </c>
      <c r="C40" s="99">
        <v>24.255263090732743</v>
      </c>
      <c r="D40" s="18">
        <v>473</v>
      </c>
      <c r="E40" s="99">
        <v>39.049171582005059</v>
      </c>
      <c r="F40" s="18">
        <v>769</v>
      </c>
      <c r="G40" s="19">
        <v>31.624656045881661</v>
      </c>
    </row>
    <row r="41" spans="1:7" ht="15" customHeight="1" x14ac:dyDescent="0.2">
      <c r="A41" s="130" t="s">
        <v>62</v>
      </c>
      <c r="B41" s="18">
        <v>226</v>
      </c>
      <c r="C41" s="99">
        <v>28.118264182532489</v>
      </c>
      <c r="D41" s="18">
        <v>243</v>
      </c>
      <c r="E41" s="99">
        <v>31.062929331728867</v>
      </c>
      <c r="F41" s="18">
        <v>469</v>
      </c>
      <c r="G41" s="19">
        <v>29.570670434562782</v>
      </c>
    </row>
    <row r="42" spans="1:7" ht="15" customHeight="1" x14ac:dyDescent="0.2">
      <c r="A42" s="130" t="s">
        <v>63</v>
      </c>
      <c r="B42" s="18">
        <v>8</v>
      </c>
      <c r="C42" s="99">
        <v>24.706246199306552</v>
      </c>
      <c r="D42" s="18">
        <v>9</v>
      </c>
      <c r="E42" s="99">
        <v>27.65527133595489</v>
      </c>
      <c r="F42" s="18">
        <v>17</v>
      </c>
      <c r="G42" s="19">
        <v>26.184461832296222</v>
      </c>
    </row>
    <row r="43" spans="1:7" ht="15" customHeight="1" x14ac:dyDescent="0.2">
      <c r="A43" s="130" t="s">
        <v>64</v>
      </c>
      <c r="B43" s="18">
        <v>617</v>
      </c>
      <c r="C43" s="99">
        <v>56.345870858585187</v>
      </c>
      <c r="D43" s="18">
        <v>820</v>
      </c>
      <c r="E43" s="99">
        <v>75.490080061210946</v>
      </c>
      <c r="F43" s="18">
        <v>1437</v>
      </c>
      <c r="G43" s="19">
        <v>65.879414539683012</v>
      </c>
    </row>
    <row r="44" spans="1:7" ht="15" customHeight="1" x14ac:dyDescent="0.2">
      <c r="A44" s="130" t="s">
        <v>65</v>
      </c>
      <c r="B44" s="18">
        <v>297</v>
      </c>
      <c r="C44" s="99">
        <v>18.215533447302512</v>
      </c>
      <c r="D44" s="18">
        <v>617</v>
      </c>
      <c r="E44" s="99">
        <v>37.21399378333895</v>
      </c>
      <c r="F44" s="18">
        <v>917</v>
      </c>
      <c r="G44" s="19">
        <v>27.885435561684673</v>
      </c>
    </row>
    <row r="45" spans="1:7" ht="15" customHeight="1" x14ac:dyDescent="0.2">
      <c r="A45" s="130" t="s">
        <v>66</v>
      </c>
      <c r="B45" s="18">
        <v>127</v>
      </c>
      <c r="C45" s="99">
        <v>30.081909396654826</v>
      </c>
      <c r="D45" s="18">
        <v>562</v>
      </c>
      <c r="E45" s="99">
        <v>129.68152854219639</v>
      </c>
      <c r="F45" s="18">
        <v>698</v>
      </c>
      <c r="G45" s="19">
        <v>81.584945356788012</v>
      </c>
    </row>
    <row r="46" spans="1:7" ht="15" customHeight="1" x14ac:dyDescent="0.2">
      <c r="A46" s="130" t="s">
        <v>67</v>
      </c>
      <c r="B46" s="18">
        <v>115</v>
      </c>
      <c r="C46" s="99">
        <v>29.271612431972141</v>
      </c>
      <c r="D46" s="18">
        <v>110</v>
      </c>
      <c r="E46" s="99">
        <v>27.93098240738253</v>
      </c>
      <c r="F46" s="18">
        <v>225</v>
      </c>
      <c r="G46" s="19">
        <v>28.600483030380136</v>
      </c>
    </row>
    <row r="47" spans="1:7" ht="15" customHeight="1" x14ac:dyDescent="0.2">
      <c r="A47" s="130" t="s">
        <v>68</v>
      </c>
      <c r="B47" s="18">
        <v>12</v>
      </c>
      <c r="C47" s="99">
        <v>8.8536021037431603</v>
      </c>
      <c r="D47" s="18">
        <v>23</v>
      </c>
      <c r="E47" s="99">
        <v>16.07616512350987</v>
      </c>
      <c r="F47" s="18">
        <v>35</v>
      </c>
      <c r="G47" s="19">
        <v>12.562498429687681</v>
      </c>
    </row>
    <row r="48" spans="1:7" ht="15" customHeight="1" x14ac:dyDescent="0.2">
      <c r="A48" s="130" t="s">
        <v>69</v>
      </c>
      <c r="B48" s="18">
        <v>28</v>
      </c>
      <c r="C48" s="99">
        <v>7.3147274641109332</v>
      </c>
      <c r="D48" s="18">
        <v>48</v>
      </c>
      <c r="E48" s="99">
        <v>12.838837698019875</v>
      </c>
      <c r="F48" s="18">
        <v>76</v>
      </c>
      <c r="G48" s="19">
        <v>10.044207730075115</v>
      </c>
    </row>
    <row r="49" spans="1:7" ht="15" customHeight="1" x14ac:dyDescent="0.2">
      <c r="A49" s="130" t="s">
        <v>70</v>
      </c>
      <c r="B49" s="18">
        <v>25</v>
      </c>
      <c r="C49" s="99">
        <v>11.415909072538684</v>
      </c>
      <c r="D49" s="18">
        <v>45</v>
      </c>
      <c r="E49" s="99">
        <v>20.077779912735782</v>
      </c>
      <c r="F49" s="18">
        <v>70</v>
      </c>
      <c r="G49" s="19">
        <v>15.797039634772451</v>
      </c>
    </row>
    <row r="50" spans="1:7" ht="15" customHeight="1" x14ac:dyDescent="0.2">
      <c r="A50" s="130" t="s">
        <v>71</v>
      </c>
      <c r="B50" s="18">
        <v>194</v>
      </c>
      <c r="C50" s="99">
        <v>20.538347790113754</v>
      </c>
      <c r="D50" s="18">
        <v>305</v>
      </c>
      <c r="E50" s="99">
        <v>31.490746750361193</v>
      </c>
      <c r="F50" s="18">
        <v>499</v>
      </c>
      <c r="G50" s="19">
        <v>26.083143023961629</v>
      </c>
    </row>
    <row r="51" spans="1:7" ht="15" customHeight="1" x14ac:dyDescent="0.2">
      <c r="A51" s="130" t="s">
        <v>72</v>
      </c>
      <c r="B51" s="18">
        <v>19</v>
      </c>
      <c r="C51" s="99">
        <v>14.245321242818868</v>
      </c>
      <c r="D51" s="18">
        <v>24</v>
      </c>
      <c r="E51" s="99">
        <v>17.887237809589255</v>
      </c>
      <c r="F51" s="18">
        <v>44</v>
      </c>
      <c r="G51" s="19">
        <v>16.445462734207663</v>
      </c>
    </row>
    <row r="52" spans="1:7" ht="15" customHeight="1" x14ac:dyDescent="0.2">
      <c r="A52" s="130" t="s">
        <v>73</v>
      </c>
      <c r="B52" s="18">
        <v>22</v>
      </c>
      <c r="C52" s="99">
        <v>23.762657876615041</v>
      </c>
      <c r="D52" s="18">
        <v>18</v>
      </c>
      <c r="E52" s="99">
        <v>20.114032264139912</v>
      </c>
      <c r="F52" s="18">
        <v>40</v>
      </c>
      <c r="G52" s="19">
        <v>21.969330814183373</v>
      </c>
    </row>
    <row r="53" spans="1:7" ht="15" customHeight="1" x14ac:dyDescent="0.2">
      <c r="A53" s="130" t="s">
        <v>74</v>
      </c>
      <c r="B53" s="18">
        <v>0</v>
      </c>
      <c r="C53" s="99">
        <v>0</v>
      </c>
      <c r="D53" s="18">
        <v>0</v>
      </c>
      <c r="E53" s="99">
        <v>0</v>
      </c>
      <c r="F53" s="18">
        <v>0</v>
      </c>
      <c r="G53" s="19">
        <v>0</v>
      </c>
    </row>
    <row r="54" spans="1:7" ht="15" customHeight="1" x14ac:dyDescent="0.2">
      <c r="A54" s="130" t="s">
        <v>75</v>
      </c>
      <c r="B54" s="18" t="s">
        <v>97</v>
      </c>
      <c r="C54" s="99" t="s">
        <v>97</v>
      </c>
      <c r="D54" s="18" t="s">
        <v>97</v>
      </c>
      <c r="E54" s="99" t="s">
        <v>97</v>
      </c>
      <c r="F54" s="18">
        <v>8</v>
      </c>
      <c r="G54" s="19">
        <v>18.269011189769415</v>
      </c>
    </row>
    <row r="55" spans="1:7" ht="15" customHeight="1" x14ac:dyDescent="0.2">
      <c r="A55" s="130" t="s">
        <v>76</v>
      </c>
      <c r="B55" s="18">
        <v>57</v>
      </c>
      <c r="C55" s="99">
        <v>25.135259166228746</v>
      </c>
      <c r="D55" s="18">
        <v>81</v>
      </c>
      <c r="E55" s="99">
        <v>35.878980123610958</v>
      </c>
      <c r="F55" s="18">
        <v>138</v>
      </c>
      <c r="G55" s="19">
        <v>30.495081010845642</v>
      </c>
    </row>
    <row r="56" spans="1:7" ht="15" customHeight="1" x14ac:dyDescent="0.2">
      <c r="A56" s="130" t="s">
        <v>77</v>
      </c>
      <c r="B56" s="18">
        <v>21</v>
      </c>
      <c r="C56" s="99">
        <v>8.5405356964405907</v>
      </c>
      <c r="D56" s="18">
        <v>15</v>
      </c>
      <c r="E56" s="99">
        <v>6.2702795317427524</v>
      </c>
      <c r="F56" s="18">
        <v>36</v>
      </c>
      <c r="G56" s="19">
        <v>7.4209972995815381</v>
      </c>
    </row>
    <row r="57" spans="1:7" ht="15" customHeight="1" x14ac:dyDescent="0.2">
      <c r="A57" s="130" t="s">
        <v>78</v>
      </c>
      <c r="B57" s="18">
        <v>114</v>
      </c>
      <c r="C57" s="99">
        <v>40.988080997860912</v>
      </c>
      <c r="D57" s="18">
        <v>86</v>
      </c>
      <c r="E57" s="99">
        <v>31.271776021945836</v>
      </c>
      <c r="F57" s="18">
        <v>200</v>
      </c>
      <c r="G57" s="19">
        <v>36.157342290712215</v>
      </c>
    </row>
    <row r="58" spans="1:7" ht="15" customHeight="1" x14ac:dyDescent="0.2">
      <c r="A58" s="130" t="s">
        <v>79</v>
      </c>
      <c r="B58" s="18">
        <v>22</v>
      </c>
      <c r="C58" s="99">
        <v>43.291079885068882</v>
      </c>
      <c r="D58" s="18">
        <v>17</v>
      </c>
      <c r="E58" s="99">
        <v>33.557565728893415</v>
      </c>
      <c r="F58" s="18">
        <v>39</v>
      </c>
      <c r="G58" s="19">
        <v>38.431975403535745</v>
      </c>
    </row>
    <row r="59" spans="1:7" ht="15" customHeight="1" x14ac:dyDescent="0.2">
      <c r="A59" s="130" t="s">
        <v>80</v>
      </c>
      <c r="B59" s="18">
        <v>9</v>
      </c>
      <c r="C59" s="99">
        <v>27.122577654456347</v>
      </c>
      <c r="D59" s="18">
        <v>5</v>
      </c>
      <c r="E59" s="99">
        <v>15.295050775856648</v>
      </c>
      <c r="F59" s="18">
        <v>14</v>
      </c>
      <c r="G59" s="19">
        <v>21.253017169401769</v>
      </c>
    </row>
    <row r="60" spans="1:7" ht="15" customHeight="1" x14ac:dyDescent="0.2">
      <c r="A60" s="130" t="s">
        <v>81</v>
      </c>
      <c r="B60" s="18" t="s">
        <v>97</v>
      </c>
      <c r="C60" s="99" t="s">
        <v>97</v>
      </c>
      <c r="D60" s="18" t="s">
        <v>97</v>
      </c>
      <c r="E60" s="99" t="s">
        <v>97</v>
      </c>
      <c r="F60" s="18">
        <v>2</v>
      </c>
      <c r="G60" s="19">
        <v>12.463388795413493</v>
      </c>
    </row>
    <row r="61" spans="1:7" ht="15" customHeight="1" x14ac:dyDescent="0.2">
      <c r="A61" s="130" t="s">
        <v>82</v>
      </c>
      <c r="B61" s="18">
        <v>203</v>
      </c>
      <c r="C61" s="99">
        <v>85.73553223232382</v>
      </c>
      <c r="D61" s="18">
        <v>209</v>
      </c>
      <c r="E61" s="99">
        <v>87.732790880035097</v>
      </c>
      <c r="F61" s="18">
        <v>413</v>
      </c>
      <c r="G61" s="19">
        <v>86.947734516776706</v>
      </c>
    </row>
    <row r="62" spans="1:7" ht="15" customHeight="1" x14ac:dyDescent="0.2">
      <c r="A62" s="130" t="s">
        <v>83</v>
      </c>
      <c r="B62" s="18">
        <v>1</v>
      </c>
      <c r="C62" s="99">
        <v>3.8080498066885724</v>
      </c>
      <c r="D62" s="18">
        <v>0</v>
      </c>
      <c r="E62" s="99">
        <v>0</v>
      </c>
      <c r="F62" s="18">
        <v>1</v>
      </c>
      <c r="G62" s="19">
        <v>1.8244512962726427</v>
      </c>
    </row>
    <row r="63" spans="1:7" ht="15" customHeight="1" x14ac:dyDescent="0.2">
      <c r="A63" s="130" t="s">
        <v>84</v>
      </c>
      <c r="B63" s="18">
        <v>73</v>
      </c>
      <c r="C63" s="99">
        <v>17.395452717226227</v>
      </c>
      <c r="D63" s="18">
        <v>128</v>
      </c>
      <c r="E63" s="99">
        <v>30.607723552707021</v>
      </c>
      <c r="F63" s="18">
        <v>201</v>
      </c>
      <c r="G63" s="19">
        <v>23.990117503834263</v>
      </c>
    </row>
    <row r="64" spans="1:7" ht="15" customHeight="1" x14ac:dyDescent="0.2">
      <c r="A64" s="130" t="s">
        <v>85</v>
      </c>
      <c r="B64" s="18">
        <v>19</v>
      </c>
      <c r="C64" s="99">
        <v>17.090786563919465</v>
      </c>
      <c r="D64" s="18">
        <v>27</v>
      </c>
      <c r="E64" s="99">
        <v>25.480113705748785</v>
      </c>
      <c r="F64" s="18">
        <v>46</v>
      </c>
      <c r="G64" s="19">
        <v>21.18487952251121</v>
      </c>
    </row>
    <row r="65" spans="1:11" ht="15" customHeight="1" x14ac:dyDescent="0.2">
      <c r="A65" s="130" t="s">
        <v>86</v>
      </c>
      <c r="B65" s="18">
        <v>34</v>
      </c>
      <c r="C65" s="99">
        <v>83.348073284662561</v>
      </c>
      <c r="D65" s="18">
        <v>25</v>
      </c>
      <c r="E65" s="99">
        <v>60.535303415630018</v>
      </c>
      <c r="F65" s="18">
        <v>59</v>
      </c>
      <c r="G65" s="19">
        <v>71.871459721528566</v>
      </c>
    </row>
    <row r="66" spans="1:11" s="16" customFormat="1" ht="24.95" customHeight="1" x14ac:dyDescent="0.25">
      <c r="A66" s="21" t="s">
        <v>87</v>
      </c>
    </row>
    <row r="67" spans="1:11" s="16" customFormat="1" ht="15.95" customHeight="1" x14ac:dyDescent="0.25">
      <c r="A67" s="23" t="s">
        <v>98</v>
      </c>
      <c r="H67" s="22"/>
      <c r="I67" s="22"/>
      <c r="J67" s="22"/>
    </row>
    <row r="68" spans="1:11" s="22" customFormat="1" ht="15.95" customHeight="1" x14ac:dyDescent="0.25">
      <c r="A68" s="23" t="s">
        <v>99</v>
      </c>
      <c r="B68" s="16"/>
      <c r="C68" s="16"/>
      <c r="D68" s="16"/>
      <c r="E68" s="16"/>
      <c r="F68" s="16"/>
      <c r="G68" s="16"/>
    </row>
    <row r="69" spans="1:11" s="22" customFormat="1" ht="15.95" customHeight="1" x14ac:dyDescent="0.25">
      <c r="A69" s="23" t="s">
        <v>89</v>
      </c>
      <c r="B69" s="16"/>
      <c r="C69" s="16"/>
      <c r="D69" s="16"/>
      <c r="E69" s="16"/>
      <c r="F69" s="16"/>
      <c r="G69" s="16"/>
    </row>
    <row r="70" spans="1:11" s="22" customFormat="1" ht="15.95" customHeight="1" x14ac:dyDescent="0.25">
      <c r="A70" s="66" t="s">
        <v>100</v>
      </c>
      <c r="B70" s="16"/>
      <c r="C70" s="16"/>
      <c r="D70" s="16"/>
      <c r="E70" s="16"/>
      <c r="F70" s="16"/>
      <c r="G70" s="16"/>
    </row>
    <row r="71" spans="1:11" s="22" customFormat="1" ht="13.5" customHeight="1" x14ac:dyDescent="0.25">
      <c r="A71" s="66" t="s">
        <v>101</v>
      </c>
      <c r="B71" s="16"/>
      <c r="C71" s="16"/>
      <c r="D71" s="16"/>
      <c r="E71" s="16"/>
      <c r="F71" s="16"/>
      <c r="G71" s="16"/>
    </row>
    <row r="72" spans="1:11" s="22" customFormat="1" ht="15.95" customHeight="1" x14ac:dyDescent="0.25">
      <c r="A72" s="66" t="s">
        <v>102</v>
      </c>
      <c r="B72" s="24"/>
      <c r="C72" s="24"/>
      <c r="D72" s="24"/>
      <c r="E72" s="24"/>
      <c r="F72" s="24"/>
      <c r="G72" s="24"/>
    </row>
    <row r="73" spans="1:11" s="22" customFormat="1" ht="13.5" customHeight="1" x14ac:dyDescent="0.25">
      <c r="A73" s="66" t="s">
        <v>103</v>
      </c>
      <c r="B73" s="16"/>
      <c r="C73" s="16"/>
      <c r="D73" s="16"/>
      <c r="E73" s="16"/>
      <c r="F73" s="16"/>
      <c r="G73" s="16"/>
    </row>
    <row r="74" spans="1:11" ht="15.75" x14ac:dyDescent="0.25">
      <c r="A74" s="65" t="s">
        <v>10</v>
      </c>
      <c r="K74" s="27"/>
    </row>
  </sheetData>
  <sheetProtection algorithmName="SHA-512" hashValue="ki36tYMbNamUqU7/AWz48b04gqAA9H4AF4f/PtXP8NceRJoTdhjcecgSXMKhzgRvOTwn4daMYN0Tex1JC3Sjqg==" saltValue="lAx8HEXlwqm61mCqNJ9u5A==" spinCount="100000" sheet="1" objects="1" scenarios="1"/>
  <hyperlinks>
    <hyperlink ref="A74" location="'Table of Contents'!A1" display="Click here to return to the Table of Contents" xr:uid="{BB84C186-B8BB-4090-9F70-91EDD578DEAA}"/>
  </hyperlinks>
  <printOptions horizontalCentered="1"/>
  <pageMargins left="0.25" right="0.25" top="0.3" bottom="0.1" header="0.3" footer="0"/>
  <pageSetup scale="67" orientation="portrait" r:id="rId1"/>
  <tableParts count="1">
    <tablePart r:id="rId2"/>
  </tableParts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A82071-A284-4C28-B1C5-09F97C66FC1D}">
  <sheetPr codeName="Sheet59">
    <pageSetUpPr fitToPage="1"/>
  </sheetPr>
  <dimension ref="A1:P72"/>
  <sheetViews>
    <sheetView zoomScaleNormal="100" workbookViewId="0"/>
  </sheetViews>
  <sheetFormatPr defaultColWidth="9.140625" defaultRowHeight="12.75" x14ac:dyDescent="0.2"/>
  <cols>
    <col min="1" max="1" width="23.7109375" style="25" customWidth="1"/>
    <col min="2" max="11" width="10.7109375" style="25" customWidth="1"/>
    <col min="12" max="16384" width="9.140625" style="25"/>
  </cols>
  <sheetData>
    <row r="1" spans="1:16" s="51" customFormat="1" ht="21" customHeight="1" x14ac:dyDescent="0.25">
      <c r="A1" s="207" t="s">
        <v>307</v>
      </c>
      <c r="B1" s="29"/>
      <c r="C1" s="29"/>
      <c r="D1" s="29"/>
      <c r="E1" s="29"/>
      <c r="F1" s="29"/>
      <c r="G1" s="29"/>
      <c r="H1" s="29"/>
      <c r="I1" s="29"/>
      <c r="J1" s="29"/>
      <c r="K1" s="29"/>
      <c r="P1" s="82" t="s">
        <v>11</v>
      </c>
    </row>
    <row r="2" spans="1:16" ht="35.1" customHeight="1" x14ac:dyDescent="0.2">
      <c r="A2" s="207" t="s">
        <v>296</v>
      </c>
      <c r="B2" s="29"/>
      <c r="C2" s="29"/>
      <c r="D2" s="29"/>
      <c r="E2" s="29"/>
      <c r="F2" s="29"/>
      <c r="G2" s="29"/>
      <c r="H2" s="29"/>
      <c r="I2" s="29"/>
      <c r="J2" s="29"/>
      <c r="K2" s="29"/>
    </row>
    <row r="3" spans="1:16" s="10" customFormat="1" ht="38.1" customHeight="1" thickBot="1" x14ac:dyDescent="0.35">
      <c r="A3" s="128" t="s">
        <v>90</v>
      </c>
      <c r="B3" s="7" t="s">
        <v>13</v>
      </c>
      <c r="C3" s="8" t="s">
        <v>14</v>
      </c>
      <c r="D3" s="8" t="s">
        <v>15</v>
      </c>
      <c r="E3" s="8" t="s">
        <v>16</v>
      </c>
      <c r="F3" s="133" t="s">
        <v>17</v>
      </c>
      <c r="G3" s="8" t="s">
        <v>18</v>
      </c>
      <c r="H3" s="8" t="s">
        <v>19</v>
      </c>
      <c r="I3" s="8" t="s">
        <v>20</v>
      </c>
      <c r="J3" s="8" t="s">
        <v>21</v>
      </c>
      <c r="K3" s="8" t="s">
        <v>22</v>
      </c>
    </row>
    <row r="4" spans="1:16" ht="18" customHeight="1" x14ac:dyDescent="0.2">
      <c r="A4" s="129" t="s">
        <v>24</v>
      </c>
      <c r="B4" s="12">
        <v>2391</v>
      </c>
      <c r="C4" s="12">
        <v>3008</v>
      </c>
      <c r="D4" s="12">
        <v>4306</v>
      </c>
      <c r="E4" s="12">
        <v>3870</v>
      </c>
      <c r="F4" s="135">
        <v>5220</v>
      </c>
      <c r="G4" s="14">
        <v>12.133381529343247</v>
      </c>
      <c r="H4" s="14">
        <v>15.212217861031551</v>
      </c>
      <c r="I4" s="14">
        <v>21.748839627606717</v>
      </c>
      <c r="J4" s="14">
        <v>19.535285692439956</v>
      </c>
      <c r="K4" s="14">
        <v>26.467694632472224</v>
      </c>
    </row>
    <row r="5" spans="1:16" ht="15" customHeight="1" x14ac:dyDescent="0.2">
      <c r="A5" s="130" t="s">
        <v>26</v>
      </c>
      <c r="B5" s="18">
        <v>51</v>
      </c>
      <c r="C5" s="18">
        <v>72</v>
      </c>
      <c r="D5" s="18">
        <v>110</v>
      </c>
      <c r="E5" s="18">
        <v>97</v>
      </c>
      <c r="F5" s="136">
        <v>119</v>
      </c>
      <c r="G5" s="19">
        <v>6.0575226284144161</v>
      </c>
      <c r="H5" s="19">
        <v>8.502602519366171</v>
      </c>
      <c r="I5" s="19">
        <v>12.919739076736629</v>
      </c>
      <c r="J5" s="19">
        <v>11.371339515854777</v>
      </c>
      <c r="K5" s="19">
        <v>14.033914569031726</v>
      </c>
    </row>
    <row r="6" spans="1:16" ht="16.5" customHeight="1" x14ac:dyDescent="0.2">
      <c r="A6" s="285" t="s">
        <v>27</v>
      </c>
      <c r="B6" s="18">
        <v>1</v>
      </c>
      <c r="C6" s="18">
        <v>5</v>
      </c>
      <c r="D6" s="18">
        <v>6</v>
      </c>
      <c r="E6" s="18">
        <v>6</v>
      </c>
      <c r="F6" s="136">
        <v>9</v>
      </c>
      <c r="G6" s="19">
        <v>1.5989106063604439</v>
      </c>
      <c r="H6" s="19">
        <v>7.9468916065759982</v>
      </c>
      <c r="I6" s="19">
        <v>9.4870868074369898</v>
      </c>
      <c r="J6" s="19">
        <v>9.4862495033962428</v>
      </c>
      <c r="K6" s="19">
        <v>14.436930803081314</v>
      </c>
    </row>
    <row r="7" spans="1:16" ht="15" customHeight="1" x14ac:dyDescent="0.2">
      <c r="A7" s="130" t="s">
        <v>28</v>
      </c>
      <c r="B7" s="18">
        <v>0</v>
      </c>
      <c r="C7" s="18">
        <v>0</v>
      </c>
      <c r="D7" s="18">
        <v>0</v>
      </c>
      <c r="E7" s="18">
        <v>0</v>
      </c>
      <c r="F7" s="136">
        <v>0</v>
      </c>
      <c r="G7" s="19">
        <v>0</v>
      </c>
      <c r="H7" s="19">
        <v>0</v>
      </c>
      <c r="I7" s="19">
        <v>0</v>
      </c>
      <c r="J7" s="19">
        <v>0</v>
      </c>
      <c r="K7" s="19">
        <v>0</v>
      </c>
    </row>
    <row r="8" spans="1:16" ht="15" customHeight="1" x14ac:dyDescent="0.2">
      <c r="A8" s="130" t="s">
        <v>29</v>
      </c>
      <c r="B8" s="18" t="s">
        <v>97</v>
      </c>
      <c r="C8" s="18" t="s">
        <v>97</v>
      </c>
      <c r="D8" s="18" t="s">
        <v>97</v>
      </c>
      <c r="E8" s="18">
        <v>0</v>
      </c>
      <c r="F8" s="136" t="s">
        <v>97</v>
      </c>
      <c r="G8" s="19" t="s">
        <v>97</v>
      </c>
      <c r="H8" s="19" t="s">
        <v>97</v>
      </c>
      <c r="I8" s="19" t="s">
        <v>97</v>
      </c>
      <c r="J8" s="19">
        <v>0</v>
      </c>
      <c r="K8" s="19" t="s">
        <v>97</v>
      </c>
    </row>
    <row r="9" spans="1:16" ht="15" customHeight="1" x14ac:dyDescent="0.2">
      <c r="A9" s="130" t="s">
        <v>30</v>
      </c>
      <c r="B9" s="18">
        <v>9</v>
      </c>
      <c r="C9" s="18">
        <v>15</v>
      </c>
      <c r="D9" s="18">
        <v>35</v>
      </c>
      <c r="E9" s="18">
        <v>41</v>
      </c>
      <c r="F9" s="136">
        <v>26</v>
      </c>
      <c r="G9" s="19">
        <v>7.7127661407231098</v>
      </c>
      <c r="H9" s="19">
        <v>12.777562305540606</v>
      </c>
      <c r="I9" s="19">
        <v>30.8741783565278</v>
      </c>
      <c r="J9" s="19">
        <v>38.848042210251215</v>
      </c>
      <c r="K9" s="19">
        <v>25.88294977951707</v>
      </c>
    </row>
    <row r="10" spans="1:16" ht="15" customHeight="1" x14ac:dyDescent="0.2">
      <c r="A10" s="130" t="s">
        <v>31</v>
      </c>
      <c r="B10" s="18" t="s">
        <v>97</v>
      </c>
      <c r="C10" s="18" t="s">
        <v>97</v>
      </c>
      <c r="D10" s="18" t="s">
        <v>97</v>
      </c>
      <c r="E10" s="18" t="s">
        <v>97</v>
      </c>
      <c r="F10" s="136" t="s">
        <v>97</v>
      </c>
      <c r="G10" s="19" t="s">
        <v>97</v>
      </c>
      <c r="H10" s="19" t="s">
        <v>97</v>
      </c>
      <c r="I10" s="19" t="s">
        <v>97</v>
      </c>
      <c r="J10" s="19" t="s">
        <v>97</v>
      </c>
      <c r="K10" s="19" t="s">
        <v>97</v>
      </c>
    </row>
    <row r="11" spans="1:16" ht="15" customHeight="1" x14ac:dyDescent="0.2">
      <c r="A11" s="130" t="s">
        <v>32</v>
      </c>
      <c r="B11" s="18" t="s">
        <v>97</v>
      </c>
      <c r="C11" s="18" t="s">
        <v>97</v>
      </c>
      <c r="D11" s="18" t="s">
        <v>97</v>
      </c>
      <c r="E11" s="18" t="s">
        <v>97</v>
      </c>
      <c r="F11" s="136" t="s">
        <v>97</v>
      </c>
      <c r="G11" s="19" t="s">
        <v>97</v>
      </c>
      <c r="H11" s="19" t="s">
        <v>97</v>
      </c>
      <c r="I11" s="19" t="s">
        <v>97</v>
      </c>
      <c r="J11" s="19" t="s">
        <v>97</v>
      </c>
      <c r="K11" s="19" t="s">
        <v>97</v>
      </c>
    </row>
    <row r="12" spans="1:16" ht="15" customHeight="1" x14ac:dyDescent="0.2">
      <c r="A12" s="132" t="s">
        <v>33</v>
      </c>
      <c r="B12" s="18">
        <v>30</v>
      </c>
      <c r="C12" s="18">
        <v>37</v>
      </c>
      <c r="D12" s="18">
        <v>48</v>
      </c>
      <c r="E12" s="18">
        <v>50</v>
      </c>
      <c r="F12" s="136">
        <v>46</v>
      </c>
      <c r="G12" s="19">
        <v>5.1245929724779495</v>
      </c>
      <c r="H12" s="19">
        <v>6.2763696334261105</v>
      </c>
      <c r="I12" s="19">
        <v>8.1149784016425865</v>
      </c>
      <c r="J12" s="19">
        <v>8.4224185658218946</v>
      </c>
      <c r="K12" s="19">
        <v>7.7703227274201661</v>
      </c>
    </row>
    <row r="13" spans="1:16" ht="15" customHeight="1" x14ac:dyDescent="0.2">
      <c r="A13" s="130" t="s">
        <v>34</v>
      </c>
      <c r="B13" s="18" t="s">
        <v>97</v>
      </c>
      <c r="C13" s="18" t="s">
        <v>97</v>
      </c>
      <c r="D13" s="18">
        <v>0</v>
      </c>
      <c r="E13" s="18" t="s">
        <v>97</v>
      </c>
      <c r="F13" s="136" t="s">
        <v>97</v>
      </c>
      <c r="G13" s="19" t="s">
        <v>97</v>
      </c>
      <c r="H13" s="19" t="s">
        <v>97</v>
      </c>
      <c r="I13" s="19">
        <v>0</v>
      </c>
      <c r="J13" s="19" t="s">
        <v>97</v>
      </c>
      <c r="K13" s="19" t="s">
        <v>97</v>
      </c>
    </row>
    <row r="14" spans="1:16" ht="15" customHeight="1" x14ac:dyDescent="0.2">
      <c r="A14" s="130" t="s">
        <v>35</v>
      </c>
      <c r="B14" s="18">
        <v>2</v>
      </c>
      <c r="C14" s="18">
        <v>3</v>
      </c>
      <c r="D14" s="18">
        <v>6</v>
      </c>
      <c r="E14" s="18">
        <v>6</v>
      </c>
      <c r="F14" s="136">
        <v>4</v>
      </c>
      <c r="G14" s="19">
        <v>2.186289368877036</v>
      </c>
      <c r="H14" s="19">
        <v>3.2425111142865868</v>
      </c>
      <c r="I14" s="19">
        <v>6.4568551120806044</v>
      </c>
      <c r="J14" s="19">
        <v>6.3412277631746603</v>
      </c>
      <c r="K14" s="19">
        <v>4.2140646234829626</v>
      </c>
    </row>
    <row r="15" spans="1:16" ht="15" customHeight="1" x14ac:dyDescent="0.2">
      <c r="A15" s="130" t="s">
        <v>36</v>
      </c>
      <c r="B15" s="18">
        <v>290</v>
      </c>
      <c r="C15" s="18">
        <v>248</v>
      </c>
      <c r="D15" s="18">
        <v>234</v>
      </c>
      <c r="E15" s="18">
        <v>186</v>
      </c>
      <c r="F15" s="136">
        <v>237</v>
      </c>
      <c r="G15" s="19">
        <v>59.003356703294443</v>
      </c>
      <c r="H15" s="19">
        <v>50.041939481420783</v>
      </c>
      <c r="I15" s="19">
        <v>46.869398016168923</v>
      </c>
      <c r="J15" s="19">
        <v>36.991591091801659</v>
      </c>
      <c r="K15" s="19">
        <v>46.931052930409038</v>
      </c>
    </row>
    <row r="16" spans="1:16" ht="15" customHeight="1" x14ac:dyDescent="0.2">
      <c r="A16" s="130" t="s">
        <v>37</v>
      </c>
      <c r="B16" s="18" t="s">
        <v>97</v>
      </c>
      <c r="C16" s="18">
        <v>0</v>
      </c>
      <c r="D16" s="18" t="s">
        <v>97</v>
      </c>
      <c r="E16" s="18" t="s">
        <v>97</v>
      </c>
      <c r="F16" s="136" t="s">
        <v>97</v>
      </c>
      <c r="G16" s="19" t="s">
        <v>97</v>
      </c>
      <c r="H16" s="19">
        <v>0</v>
      </c>
      <c r="I16" s="19" t="s">
        <v>97</v>
      </c>
      <c r="J16" s="19" t="s">
        <v>97</v>
      </c>
      <c r="K16" s="19" t="s">
        <v>97</v>
      </c>
    </row>
    <row r="17" spans="1:11" ht="15" customHeight="1" x14ac:dyDescent="0.2">
      <c r="A17" s="132" t="s">
        <v>38</v>
      </c>
      <c r="B17" s="18">
        <v>1</v>
      </c>
      <c r="C17" s="18">
        <v>6</v>
      </c>
      <c r="D17" s="18">
        <v>7</v>
      </c>
      <c r="E17" s="18">
        <v>6</v>
      </c>
      <c r="F17" s="136">
        <v>19</v>
      </c>
      <c r="G17" s="19">
        <v>1.4638699263085801</v>
      </c>
      <c r="H17" s="19">
        <v>8.7805361218376294</v>
      </c>
      <c r="I17" s="19">
        <v>10.298745051838592</v>
      </c>
      <c r="J17" s="19">
        <v>8.8345110654301351</v>
      </c>
      <c r="K17" s="19">
        <v>28.190157815420655</v>
      </c>
    </row>
    <row r="18" spans="1:11" ht="15" customHeight="1" x14ac:dyDescent="0.2">
      <c r="A18" s="130" t="s">
        <v>39</v>
      </c>
      <c r="B18" s="18">
        <v>12</v>
      </c>
      <c r="C18" s="18">
        <v>11</v>
      </c>
      <c r="D18" s="18">
        <v>23</v>
      </c>
      <c r="E18" s="18">
        <v>15</v>
      </c>
      <c r="F18" s="136">
        <v>24</v>
      </c>
      <c r="G18" s="19">
        <v>13.52725422950328</v>
      </c>
      <c r="H18" s="19">
        <v>12.371213978243494</v>
      </c>
      <c r="I18" s="19">
        <v>25.846077982515904</v>
      </c>
      <c r="J18" s="19">
        <v>17.066555870337162</v>
      </c>
      <c r="K18" s="19">
        <v>27.517804824925573</v>
      </c>
    </row>
    <row r="19" spans="1:11" ht="15" customHeight="1" x14ac:dyDescent="0.2">
      <c r="A19" s="130" t="s">
        <v>40</v>
      </c>
      <c r="B19" s="18">
        <v>0</v>
      </c>
      <c r="C19" s="18">
        <v>0</v>
      </c>
      <c r="D19" s="18">
        <v>0</v>
      </c>
      <c r="E19" s="18" t="s">
        <v>97</v>
      </c>
      <c r="F19" s="136" t="s">
        <v>97</v>
      </c>
      <c r="G19" s="19">
        <v>0</v>
      </c>
      <c r="H19" s="19">
        <v>0</v>
      </c>
      <c r="I19" s="19">
        <v>0</v>
      </c>
      <c r="J19" s="19" t="s">
        <v>97</v>
      </c>
      <c r="K19" s="19" t="s">
        <v>97</v>
      </c>
    </row>
    <row r="20" spans="1:11" ht="15" customHeight="1" x14ac:dyDescent="0.2">
      <c r="A20" s="130" t="s">
        <v>41</v>
      </c>
      <c r="B20" s="18">
        <v>201</v>
      </c>
      <c r="C20" s="18">
        <v>292</v>
      </c>
      <c r="D20" s="18">
        <v>359</v>
      </c>
      <c r="E20" s="18">
        <v>327</v>
      </c>
      <c r="F20" s="136">
        <v>365</v>
      </c>
      <c r="G20" s="19">
        <v>46.585546266209548</v>
      </c>
      <c r="H20" s="19">
        <v>66.970202272651449</v>
      </c>
      <c r="I20" s="19">
        <v>81.646285433984772</v>
      </c>
      <c r="J20" s="19">
        <v>74.007923924899671</v>
      </c>
      <c r="K20" s="19">
        <v>82.486331579245899</v>
      </c>
    </row>
    <row r="21" spans="1:11" ht="15" customHeight="1" x14ac:dyDescent="0.2">
      <c r="A21" s="130" t="s">
        <v>42</v>
      </c>
      <c r="B21" s="18">
        <v>18</v>
      </c>
      <c r="C21" s="18">
        <v>14</v>
      </c>
      <c r="D21" s="18">
        <v>31</v>
      </c>
      <c r="E21" s="18">
        <v>14</v>
      </c>
      <c r="F21" s="136">
        <v>35</v>
      </c>
      <c r="G21" s="19">
        <v>26.669625368525207</v>
      </c>
      <c r="H21" s="19">
        <v>20.586285347725184</v>
      </c>
      <c r="I21" s="19">
        <v>45.405349383541051</v>
      </c>
      <c r="J21" s="19">
        <v>20.283228111027061</v>
      </c>
      <c r="K21" s="19">
        <v>50.55636181417303</v>
      </c>
    </row>
    <row r="22" spans="1:11" ht="15" customHeight="1" x14ac:dyDescent="0.2">
      <c r="A22" s="130" t="s">
        <v>43</v>
      </c>
      <c r="B22" s="18">
        <v>0</v>
      </c>
      <c r="C22" s="18">
        <v>3</v>
      </c>
      <c r="D22" s="18">
        <v>5</v>
      </c>
      <c r="E22" s="18">
        <v>8</v>
      </c>
      <c r="F22" s="136">
        <v>13</v>
      </c>
      <c r="G22" s="19">
        <v>0</v>
      </c>
      <c r="H22" s="19">
        <v>8.8029418414914211</v>
      </c>
      <c r="I22" s="19">
        <v>14.708814232138499</v>
      </c>
      <c r="J22" s="19">
        <v>23.516224857242342</v>
      </c>
      <c r="K22" s="19">
        <v>38.210677613311994</v>
      </c>
    </row>
    <row r="23" spans="1:11" ht="15" customHeight="1" x14ac:dyDescent="0.2">
      <c r="A23" s="130" t="s">
        <v>44</v>
      </c>
      <c r="B23" s="18" t="s">
        <v>97</v>
      </c>
      <c r="C23" s="18" t="s">
        <v>97</v>
      </c>
      <c r="D23" s="18" t="s">
        <v>97</v>
      </c>
      <c r="E23" s="18" t="s">
        <v>97</v>
      </c>
      <c r="F23" s="136" t="s">
        <v>97</v>
      </c>
      <c r="G23" s="19" t="s">
        <v>97</v>
      </c>
      <c r="H23" s="19" t="s">
        <v>97</v>
      </c>
      <c r="I23" s="19" t="s">
        <v>97</v>
      </c>
      <c r="J23" s="19" t="s">
        <v>97</v>
      </c>
      <c r="K23" s="19" t="s">
        <v>97</v>
      </c>
    </row>
    <row r="24" spans="1:11" ht="15" customHeight="1" x14ac:dyDescent="0.2">
      <c r="A24" s="130" t="s">
        <v>45</v>
      </c>
      <c r="B24" s="18">
        <v>742</v>
      </c>
      <c r="C24" s="18">
        <v>801</v>
      </c>
      <c r="D24" s="18">
        <v>1058</v>
      </c>
      <c r="E24" s="18">
        <v>911</v>
      </c>
      <c r="F24" s="136">
        <v>1263</v>
      </c>
      <c r="G24" s="19">
        <v>14.529821082817445</v>
      </c>
      <c r="H24" s="19">
        <v>15.710944476576289</v>
      </c>
      <c r="I24" s="19">
        <v>20.828587135771084</v>
      </c>
      <c r="J24" s="19">
        <v>18.02030943574669</v>
      </c>
      <c r="K24" s="19">
        <v>25.151335719843697</v>
      </c>
    </row>
    <row r="25" spans="1:11" ht="16.5" customHeight="1" x14ac:dyDescent="0.2">
      <c r="A25" s="285" t="s">
        <v>46</v>
      </c>
      <c r="B25" s="18">
        <v>42</v>
      </c>
      <c r="C25" s="18">
        <v>49</v>
      </c>
      <c r="D25" s="18">
        <v>74</v>
      </c>
      <c r="E25" s="18">
        <v>81</v>
      </c>
      <c r="F25" s="136">
        <v>111</v>
      </c>
      <c r="G25" s="19">
        <v>17.469820801450126</v>
      </c>
      <c r="H25" s="19">
        <v>20.444313484994364</v>
      </c>
      <c r="I25" s="19">
        <v>30.989128922957491</v>
      </c>
      <c r="J25" s="19">
        <v>34.061171603441359</v>
      </c>
      <c r="K25" s="19">
        <v>47.277597654964659</v>
      </c>
    </row>
    <row r="26" spans="1:11" ht="16.5" customHeight="1" x14ac:dyDescent="0.2">
      <c r="A26" s="285" t="s">
        <v>47</v>
      </c>
      <c r="B26" s="18">
        <v>9</v>
      </c>
      <c r="C26" s="18">
        <v>7</v>
      </c>
      <c r="D26" s="18">
        <v>11</v>
      </c>
      <c r="E26" s="18">
        <v>4</v>
      </c>
      <c r="F26" s="136">
        <v>9</v>
      </c>
      <c r="G26" s="19">
        <v>12.281335020184903</v>
      </c>
      <c r="H26" s="19">
        <v>9.5329159651185353</v>
      </c>
      <c r="I26" s="19">
        <v>14.927546690313751</v>
      </c>
      <c r="J26" s="19">
        <v>5.4471273906149378</v>
      </c>
      <c r="K26" s="19">
        <v>12.615128673717116</v>
      </c>
    </row>
    <row r="27" spans="1:11" ht="15" customHeight="1" x14ac:dyDescent="0.2">
      <c r="A27" s="130" t="s">
        <v>48</v>
      </c>
      <c r="B27" s="18">
        <v>63</v>
      </c>
      <c r="C27" s="18">
        <v>93</v>
      </c>
      <c r="D27" s="18">
        <v>97</v>
      </c>
      <c r="E27" s="18">
        <v>45</v>
      </c>
      <c r="F27" s="136">
        <v>120</v>
      </c>
      <c r="G27" s="19">
        <v>79.287553388907099</v>
      </c>
      <c r="H27" s="19">
        <v>116.23413435263065</v>
      </c>
      <c r="I27" s="19">
        <v>121.48750889462877</v>
      </c>
      <c r="J27" s="19">
        <v>55.972627899582236</v>
      </c>
      <c r="K27" s="19">
        <v>149.23137485249575</v>
      </c>
    </row>
    <row r="28" spans="1:11" ht="15" customHeight="1" x14ac:dyDescent="0.2">
      <c r="A28" s="130" t="s">
        <v>49</v>
      </c>
      <c r="B28" s="18">
        <v>2</v>
      </c>
      <c r="C28" s="18">
        <v>3</v>
      </c>
      <c r="D28" s="18">
        <v>10</v>
      </c>
      <c r="E28" s="18">
        <v>3</v>
      </c>
      <c r="F28" s="136">
        <v>12</v>
      </c>
      <c r="G28" s="19">
        <v>1.4957260045812442</v>
      </c>
      <c r="H28" s="19">
        <v>2.2444475042218928</v>
      </c>
      <c r="I28" s="19">
        <v>7.5133334966713257</v>
      </c>
      <c r="J28" s="19">
        <v>2.2667678692263435</v>
      </c>
      <c r="K28" s="19">
        <v>9.1400117201362594</v>
      </c>
    </row>
    <row r="29" spans="1:11" ht="15" customHeight="1" x14ac:dyDescent="0.2">
      <c r="A29" s="130" t="s">
        <v>50</v>
      </c>
      <c r="B29" s="18" t="s">
        <v>97</v>
      </c>
      <c r="C29" s="18" t="s">
        <v>97</v>
      </c>
      <c r="D29" s="18">
        <v>0</v>
      </c>
      <c r="E29" s="18" t="s">
        <v>97</v>
      </c>
      <c r="F29" s="136" t="s">
        <v>97</v>
      </c>
      <c r="G29" s="19" t="s">
        <v>97</v>
      </c>
      <c r="H29" s="19" t="s">
        <v>97</v>
      </c>
      <c r="I29" s="19">
        <v>0</v>
      </c>
      <c r="J29" s="19" t="s">
        <v>97</v>
      </c>
      <c r="K29" s="19" t="s">
        <v>97</v>
      </c>
    </row>
    <row r="30" spans="1:11" ht="15" customHeight="1" x14ac:dyDescent="0.2">
      <c r="A30" s="130" t="s">
        <v>51</v>
      </c>
      <c r="B30" s="18">
        <v>0</v>
      </c>
      <c r="C30" s="18">
        <v>2</v>
      </c>
      <c r="D30" s="18">
        <v>1</v>
      </c>
      <c r="E30" s="18">
        <v>9</v>
      </c>
      <c r="F30" s="136">
        <v>7</v>
      </c>
      <c r="G30" s="19">
        <v>0</v>
      </c>
      <c r="H30" s="19">
        <v>4.3769876054021681</v>
      </c>
      <c r="I30" s="19">
        <v>2.1910493078122002</v>
      </c>
      <c r="J30" s="19">
        <v>19.725302565525652</v>
      </c>
      <c r="K30" s="19">
        <v>15.450555387520417</v>
      </c>
    </row>
    <row r="31" spans="1:11" ht="15" customHeight="1" x14ac:dyDescent="0.2">
      <c r="A31" s="130" t="s">
        <v>52</v>
      </c>
      <c r="B31" s="18">
        <v>27</v>
      </c>
      <c r="C31" s="18">
        <v>46</v>
      </c>
      <c r="D31" s="18">
        <v>76</v>
      </c>
      <c r="E31" s="18">
        <v>78</v>
      </c>
      <c r="F31" s="136">
        <v>78</v>
      </c>
      <c r="G31" s="19">
        <v>20.046582945957407</v>
      </c>
      <c r="H31" s="19">
        <v>33.871225976708743</v>
      </c>
      <c r="I31" s="19">
        <v>55.27709822929608</v>
      </c>
      <c r="J31" s="19">
        <v>56.184525260207721</v>
      </c>
      <c r="K31" s="19">
        <v>55.776776781784818</v>
      </c>
    </row>
    <row r="32" spans="1:11" ht="15" customHeight="1" x14ac:dyDescent="0.2">
      <c r="A32" s="130" t="s">
        <v>53</v>
      </c>
      <c r="B32" s="18">
        <v>0</v>
      </c>
      <c r="C32" s="18" t="s">
        <v>97</v>
      </c>
      <c r="D32" s="18">
        <v>0</v>
      </c>
      <c r="E32" s="18">
        <v>0</v>
      </c>
      <c r="F32" s="136">
        <v>0</v>
      </c>
      <c r="G32" s="19">
        <v>0</v>
      </c>
      <c r="H32" s="19" t="s">
        <v>97</v>
      </c>
      <c r="I32" s="19">
        <v>0</v>
      </c>
      <c r="J32" s="19">
        <v>0</v>
      </c>
      <c r="K32" s="19">
        <v>0</v>
      </c>
    </row>
    <row r="33" spans="1:11" ht="15" customHeight="1" x14ac:dyDescent="0.2">
      <c r="A33" s="130" t="s">
        <v>54</v>
      </c>
      <c r="B33" s="18" t="s">
        <v>97</v>
      </c>
      <c r="C33" s="18">
        <v>0</v>
      </c>
      <c r="D33" s="18">
        <v>0</v>
      </c>
      <c r="E33" s="18">
        <v>0</v>
      </c>
      <c r="F33" s="136">
        <v>0</v>
      </c>
      <c r="G33" s="19" t="s">
        <v>97</v>
      </c>
      <c r="H33" s="19">
        <v>0</v>
      </c>
      <c r="I33" s="19">
        <v>0</v>
      </c>
      <c r="J33" s="19">
        <v>0</v>
      </c>
      <c r="K33" s="19">
        <v>0</v>
      </c>
    </row>
    <row r="34" spans="1:11" ht="15" customHeight="1" x14ac:dyDescent="0.2">
      <c r="A34" s="130" t="s">
        <v>55</v>
      </c>
      <c r="B34" s="18">
        <v>12</v>
      </c>
      <c r="C34" s="18">
        <v>19</v>
      </c>
      <c r="D34" s="18">
        <v>36</v>
      </c>
      <c r="E34" s="18">
        <v>20</v>
      </c>
      <c r="F34" s="136">
        <v>32</v>
      </c>
      <c r="G34" s="19">
        <v>5.6448790141114866</v>
      </c>
      <c r="H34" s="19">
        <v>8.8998451046511828</v>
      </c>
      <c r="I34" s="19">
        <v>16.811624116478807</v>
      </c>
      <c r="J34" s="19">
        <v>9.3771102078477035</v>
      </c>
      <c r="K34" s="19">
        <v>14.982736358510785</v>
      </c>
    </row>
    <row r="35" spans="1:11" ht="15" customHeight="1" x14ac:dyDescent="0.2">
      <c r="A35" s="130" t="s">
        <v>56</v>
      </c>
      <c r="B35" s="18">
        <v>8</v>
      </c>
      <c r="C35" s="18">
        <v>3</v>
      </c>
      <c r="D35" s="18">
        <v>6</v>
      </c>
      <c r="E35" s="18">
        <v>4</v>
      </c>
      <c r="F35" s="136">
        <v>17</v>
      </c>
      <c r="G35" s="19">
        <v>11.395324430880207</v>
      </c>
      <c r="H35" s="19">
        <v>4.2903317933675567</v>
      </c>
      <c r="I35" s="19">
        <v>8.6144513914411309</v>
      </c>
      <c r="J35" s="19">
        <v>5.7659580601242686</v>
      </c>
      <c r="K35" s="19">
        <v>24.651109935818443</v>
      </c>
    </row>
    <row r="36" spans="1:11" ht="15" customHeight="1" x14ac:dyDescent="0.2">
      <c r="A36" s="130" t="s">
        <v>57</v>
      </c>
      <c r="B36" s="18">
        <v>2</v>
      </c>
      <c r="C36" s="18">
        <v>1</v>
      </c>
      <c r="D36" s="18">
        <v>3</v>
      </c>
      <c r="E36" s="18">
        <v>0</v>
      </c>
      <c r="F36" s="136">
        <v>0</v>
      </c>
      <c r="G36" s="19">
        <v>3.923695685714705</v>
      </c>
      <c r="H36" s="19">
        <v>1.9520339950154013</v>
      </c>
      <c r="I36" s="19">
        <v>5.8356239247101476</v>
      </c>
      <c r="J36" s="19">
        <v>0</v>
      </c>
      <c r="K36" s="19">
        <v>0</v>
      </c>
    </row>
    <row r="37" spans="1:11" ht="15" customHeight="1" x14ac:dyDescent="0.2">
      <c r="A37" s="130" t="s">
        <v>58</v>
      </c>
      <c r="B37" s="18">
        <v>90</v>
      </c>
      <c r="C37" s="18">
        <v>103</v>
      </c>
      <c r="D37" s="18">
        <v>145</v>
      </c>
      <c r="E37" s="18">
        <v>133</v>
      </c>
      <c r="F37" s="136">
        <v>234</v>
      </c>
      <c r="G37" s="19">
        <v>5.6203909593513837</v>
      </c>
      <c r="H37" s="19">
        <v>6.4237198257482726</v>
      </c>
      <c r="I37" s="19">
        <v>9.0511780362370597</v>
      </c>
      <c r="J37" s="19">
        <v>8.3191362412249212</v>
      </c>
      <c r="K37" s="19">
        <v>14.745279467123037</v>
      </c>
    </row>
    <row r="38" spans="1:11" ht="15" customHeight="1" x14ac:dyDescent="0.2">
      <c r="A38" s="130" t="s">
        <v>59</v>
      </c>
      <c r="B38" s="18">
        <v>6</v>
      </c>
      <c r="C38" s="18">
        <v>8</v>
      </c>
      <c r="D38" s="18">
        <v>16</v>
      </c>
      <c r="E38" s="18">
        <v>9</v>
      </c>
      <c r="F38" s="136">
        <v>10</v>
      </c>
      <c r="G38" s="19">
        <v>3.0365816907820746</v>
      </c>
      <c r="H38" s="19">
        <v>3.9823364847000375</v>
      </c>
      <c r="I38" s="19">
        <v>7.8481885648147403</v>
      </c>
      <c r="J38" s="19">
        <v>4.3760758690997523</v>
      </c>
      <c r="K38" s="19">
        <v>4.8208540285813948</v>
      </c>
    </row>
    <row r="39" spans="1:11" ht="15" customHeight="1" x14ac:dyDescent="0.2">
      <c r="A39" s="130" t="s">
        <v>60</v>
      </c>
      <c r="B39" s="18">
        <v>0</v>
      </c>
      <c r="C39" s="18">
        <v>0</v>
      </c>
      <c r="D39" s="18" t="s">
        <v>97</v>
      </c>
      <c r="E39" s="18">
        <v>0</v>
      </c>
      <c r="F39" s="136" t="s">
        <v>97</v>
      </c>
      <c r="G39" s="19">
        <v>0</v>
      </c>
      <c r="H39" s="19">
        <v>0</v>
      </c>
      <c r="I39" s="19" t="s">
        <v>97</v>
      </c>
      <c r="J39" s="19">
        <v>0</v>
      </c>
      <c r="K39" s="19" t="s">
        <v>97</v>
      </c>
    </row>
    <row r="40" spans="1:11" ht="15" customHeight="1" x14ac:dyDescent="0.2">
      <c r="A40" s="130" t="s">
        <v>61</v>
      </c>
      <c r="B40" s="18">
        <v>72</v>
      </c>
      <c r="C40" s="18">
        <v>110</v>
      </c>
      <c r="D40" s="18">
        <v>191</v>
      </c>
      <c r="E40" s="18">
        <v>211</v>
      </c>
      <c r="F40" s="136">
        <v>296</v>
      </c>
      <c r="G40" s="19">
        <v>6.0770486331256235</v>
      </c>
      <c r="H40" s="19">
        <v>9.1987419933990786</v>
      </c>
      <c r="I40" s="19">
        <v>15.861247062601608</v>
      </c>
      <c r="J40" s="19">
        <v>17.364269145697602</v>
      </c>
      <c r="K40" s="19">
        <v>24.255263090732743</v>
      </c>
    </row>
    <row r="41" spans="1:11" ht="15" customHeight="1" x14ac:dyDescent="0.2">
      <c r="A41" s="130" t="s">
        <v>62</v>
      </c>
      <c r="B41" s="18">
        <v>76</v>
      </c>
      <c r="C41" s="18">
        <v>90</v>
      </c>
      <c r="D41" s="18">
        <v>180</v>
      </c>
      <c r="E41" s="18">
        <v>168</v>
      </c>
      <c r="F41" s="136">
        <v>226</v>
      </c>
      <c r="G41" s="19">
        <v>9.7438532757033016</v>
      </c>
      <c r="H41" s="19">
        <v>11.40961304483907</v>
      </c>
      <c r="I41" s="19">
        <v>22.597352524580515</v>
      </c>
      <c r="J41" s="19">
        <v>20.896947941612762</v>
      </c>
      <c r="K41" s="19">
        <v>28.118264182532489</v>
      </c>
    </row>
    <row r="42" spans="1:11" ht="15" customHeight="1" x14ac:dyDescent="0.2">
      <c r="A42" s="130" t="s">
        <v>63</v>
      </c>
      <c r="B42" s="18">
        <v>1</v>
      </c>
      <c r="C42" s="18">
        <v>1</v>
      </c>
      <c r="D42" s="18">
        <v>5</v>
      </c>
      <c r="E42" s="18">
        <v>2</v>
      </c>
      <c r="F42" s="136">
        <v>8</v>
      </c>
      <c r="G42" s="19">
        <v>3.3063307979053982</v>
      </c>
      <c r="H42" s="19">
        <v>3.2501505685817618</v>
      </c>
      <c r="I42" s="19">
        <v>15.844413777643855</v>
      </c>
      <c r="J42" s="19">
        <v>6.2485312632661785</v>
      </c>
      <c r="K42" s="19">
        <v>24.706246199306552</v>
      </c>
    </row>
    <row r="43" spans="1:11" ht="15" customHeight="1" x14ac:dyDescent="0.2">
      <c r="A43" s="130" t="s">
        <v>64</v>
      </c>
      <c r="B43" s="18">
        <v>186</v>
      </c>
      <c r="C43" s="18">
        <v>348</v>
      </c>
      <c r="D43" s="18">
        <v>531</v>
      </c>
      <c r="E43" s="18">
        <v>476</v>
      </c>
      <c r="F43" s="136">
        <v>617</v>
      </c>
      <c r="G43" s="19">
        <v>17.255834539857915</v>
      </c>
      <c r="H43" s="19">
        <v>32.094438710586999</v>
      </c>
      <c r="I43" s="19">
        <v>48.654566913044874</v>
      </c>
      <c r="J43" s="19">
        <v>43.454437995842049</v>
      </c>
      <c r="K43" s="19">
        <v>56.345870858585187</v>
      </c>
    </row>
    <row r="44" spans="1:11" ht="15" customHeight="1" x14ac:dyDescent="0.2">
      <c r="A44" s="130" t="s">
        <v>65</v>
      </c>
      <c r="B44" s="18">
        <v>145</v>
      </c>
      <c r="C44" s="18">
        <v>174</v>
      </c>
      <c r="D44" s="18">
        <v>245</v>
      </c>
      <c r="E44" s="18">
        <v>225</v>
      </c>
      <c r="F44" s="136">
        <v>297</v>
      </c>
      <c r="G44" s="19">
        <v>8.9237014834014428</v>
      </c>
      <c r="H44" s="19">
        <v>10.659623414550456</v>
      </c>
      <c r="I44" s="19">
        <v>15.004649129232906</v>
      </c>
      <c r="J44" s="19">
        <v>13.734902601019387</v>
      </c>
      <c r="K44" s="19">
        <v>18.215533447302512</v>
      </c>
    </row>
    <row r="45" spans="1:11" ht="15" customHeight="1" x14ac:dyDescent="0.2">
      <c r="A45" s="130" t="s">
        <v>66</v>
      </c>
      <c r="B45" s="18">
        <v>35</v>
      </c>
      <c r="C45" s="18">
        <v>49</v>
      </c>
      <c r="D45" s="18">
        <v>73</v>
      </c>
      <c r="E45" s="18">
        <v>96</v>
      </c>
      <c r="F45" s="136">
        <v>127</v>
      </c>
      <c r="G45" s="19">
        <v>8.1793825911196905</v>
      </c>
      <c r="H45" s="19">
        <v>11.400555506796238</v>
      </c>
      <c r="I45" s="19">
        <v>16.975869861618168</v>
      </c>
      <c r="J45" s="19">
        <v>22.339294416900714</v>
      </c>
      <c r="K45" s="19">
        <v>30.081909396654826</v>
      </c>
    </row>
    <row r="46" spans="1:11" ht="15" customHeight="1" x14ac:dyDescent="0.2">
      <c r="A46" s="130" t="s">
        <v>67</v>
      </c>
      <c r="B46" s="18">
        <v>16</v>
      </c>
      <c r="C46" s="18">
        <v>50</v>
      </c>
      <c r="D46" s="18">
        <v>111</v>
      </c>
      <c r="E46" s="18">
        <v>83</v>
      </c>
      <c r="F46" s="136">
        <v>115</v>
      </c>
      <c r="G46" s="19">
        <v>4.2671243097308098</v>
      </c>
      <c r="H46" s="19">
        <v>13.171519142755693</v>
      </c>
      <c r="I46" s="19">
        <v>28.823817622936041</v>
      </c>
      <c r="J46" s="19">
        <v>21.284521500022386</v>
      </c>
      <c r="K46" s="19">
        <v>29.271612431972141</v>
      </c>
    </row>
    <row r="47" spans="1:11" ht="15" customHeight="1" x14ac:dyDescent="0.2">
      <c r="A47" s="130" t="s">
        <v>68</v>
      </c>
      <c r="B47" s="18">
        <v>5</v>
      </c>
      <c r="C47" s="18">
        <v>5</v>
      </c>
      <c r="D47" s="18">
        <v>4</v>
      </c>
      <c r="E47" s="18">
        <v>8</v>
      </c>
      <c r="F47" s="136">
        <v>12</v>
      </c>
      <c r="G47" s="19">
        <v>3.638672056892065</v>
      </c>
      <c r="H47" s="19">
        <v>3.6323491128245067</v>
      </c>
      <c r="I47" s="19">
        <v>2.910309265436152</v>
      </c>
      <c r="J47" s="19">
        <v>5.8111742435299751</v>
      </c>
      <c r="K47" s="19">
        <v>8.8536021037431603</v>
      </c>
    </row>
    <row r="48" spans="1:11" ht="15" customHeight="1" x14ac:dyDescent="0.2">
      <c r="A48" s="130" t="s">
        <v>69</v>
      </c>
      <c r="B48" s="18">
        <v>22</v>
      </c>
      <c r="C48" s="18">
        <v>19</v>
      </c>
      <c r="D48" s="18">
        <v>27</v>
      </c>
      <c r="E48" s="18">
        <v>24</v>
      </c>
      <c r="F48" s="136">
        <v>28</v>
      </c>
      <c r="G48" s="19">
        <v>5.6796817745887935</v>
      </c>
      <c r="H48" s="19">
        <v>4.8995641952579607</v>
      </c>
      <c r="I48" s="19">
        <v>6.9665689417780241</v>
      </c>
      <c r="J48" s="19">
        <v>6.2143069276745697</v>
      </c>
      <c r="K48" s="19">
        <v>7.3147274641109332</v>
      </c>
    </row>
    <row r="49" spans="1:11" ht="15" customHeight="1" x14ac:dyDescent="0.2">
      <c r="A49" s="130" t="s">
        <v>70</v>
      </c>
      <c r="B49" s="18">
        <v>9</v>
      </c>
      <c r="C49" s="18">
        <v>14</v>
      </c>
      <c r="D49" s="18">
        <v>20</v>
      </c>
      <c r="E49" s="18">
        <v>15</v>
      </c>
      <c r="F49" s="136">
        <v>25</v>
      </c>
      <c r="G49" s="19">
        <v>4.0831548504108692</v>
      </c>
      <c r="H49" s="19">
        <v>6.3309531657772471</v>
      </c>
      <c r="I49" s="19">
        <v>9.0196200411434919</v>
      </c>
      <c r="J49" s="19">
        <v>6.7650308510804402</v>
      </c>
      <c r="K49" s="19">
        <v>11.415909072538684</v>
      </c>
    </row>
    <row r="50" spans="1:11" ht="15" customHeight="1" x14ac:dyDescent="0.2">
      <c r="A50" s="130" t="s">
        <v>71</v>
      </c>
      <c r="B50" s="18">
        <v>71</v>
      </c>
      <c r="C50" s="18">
        <v>115</v>
      </c>
      <c r="D50" s="18">
        <v>201</v>
      </c>
      <c r="E50" s="18">
        <v>143</v>
      </c>
      <c r="F50" s="136">
        <v>194</v>
      </c>
      <c r="G50" s="19">
        <v>7.4268632375751134</v>
      </c>
      <c r="H50" s="19">
        <v>12.008942452602678</v>
      </c>
      <c r="I50" s="19">
        <v>21.016137373577596</v>
      </c>
      <c r="J50" s="19">
        <v>14.973169390635791</v>
      </c>
      <c r="K50" s="19">
        <v>20.538347790113754</v>
      </c>
    </row>
    <row r="51" spans="1:11" ht="15" customHeight="1" x14ac:dyDescent="0.2">
      <c r="A51" s="130" t="s">
        <v>72</v>
      </c>
      <c r="B51" s="18">
        <v>0</v>
      </c>
      <c r="C51" s="18">
        <v>12</v>
      </c>
      <c r="D51" s="18">
        <v>16</v>
      </c>
      <c r="E51" s="18">
        <v>9</v>
      </c>
      <c r="F51" s="136">
        <v>19</v>
      </c>
      <c r="G51" s="19">
        <v>0</v>
      </c>
      <c r="H51" s="19">
        <v>8.8149564183279168</v>
      </c>
      <c r="I51" s="19">
        <v>11.807986799249855</v>
      </c>
      <c r="J51" s="19">
        <v>6.6328952853457173</v>
      </c>
      <c r="K51" s="19">
        <v>14.245321242818868</v>
      </c>
    </row>
    <row r="52" spans="1:11" ht="15" customHeight="1" x14ac:dyDescent="0.2">
      <c r="A52" s="130" t="s">
        <v>73</v>
      </c>
      <c r="B52" s="18">
        <v>9</v>
      </c>
      <c r="C52" s="18">
        <v>13</v>
      </c>
      <c r="D52" s="18">
        <v>39</v>
      </c>
      <c r="E52" s="18">
        <v>48</v>
      </c>
      <c r="F52" s="136">
        <v>22</v>
      </c>
      <c r="G52" s="19">
        <v>9.7785708218641894</v>
      </c>
      <c r="H52" s="19">
        <v>14.093238991290772</v>
      </c>
      <c r="I52" s="19">
        <v>42.274632736929476</v>
      </c>
      <c r="J52" s="19">
        <v>51.887058747817598</v>
      </c>
      <c r="K52" s="19">
        <v>23.762657876615041</v>
      </c>
    </row>
    <row r="53" spans="1:11" ht="15" customHeight="1" x14ac:dyDescent="0.2">
      <c r="A53" s="130" t="s">
        <v>74</v>
      </c>
      <c r="B53" s="18">
        <v>0</v>
      </c>
      <c r="C53" s="18">
        <v>0</v>
      </c>
      <c r="D53" s="18">
        <v>0</v>
      </c>
      <c r="E53" s="18">
        <v>0</v>
      </c>
      <c r="F53" s="136">
        <v>0</v>
      </c>
      <c r="G53" s="19">
        <v>0</v>
      </c>
      <c r="H53" s="19">
        <v>0</v>
      </c>
      <c r="I53" s="19">
        <v>0</v>
      </c>
      <c r="J53" s="19">
        <v>0</v>
      </c>
      <c r="K53" s="19">
        <v>0</v>
      </c>
    </row>
    <row r="54" spans="1:11" ht="15" customHeight="1" x14ac:dyDescent="0.2">
      <c r="A54" s="130" t="s">
        <v>75</v>
      </c>
      <c r="B54" s="18" t="s">
        <v>97</v>
      </c>
      <c r="C54" s="18" t="s">
        <v>97</v>
      </c>
      <c r="D54" s="18" t="s">
        <v>97</v>
      </c>
      <c r="E54" s="18" t="s">
        <v>97</v>
      </c>
      <c r="F54" s="136" t="s">
        <v>97</v>
      </c>
      <c r="G54" s="19" t="s">
        <v>97</v>
      </c>
      <c r="H54" s="19" t="s">
        <v>97</v>
      </c>
      <c r="I54" s="19" t="s">
        <v>97</v>
      </c>
      <c r="J54" s="19" t="s">
        <v>97</v>
      </c>
      <c r="K54" s="19" t="s">
        <v>97</v>
      </c>
    </row>
    <row r="55" spans="1:11" ht="15" customHeight="1" x14ac:dyDescent="0.2">
      <c r="A55" s="130" t="s">
        <v>76</v>
      </c>
      <c r="B55" s="18">
        <v>19</v>
      </c>
      <c r="C55" s="18">
        <v>29</v>
      </c>
      <c r="D55" s="18">
        <v>33</v>
      </c>
      <c r="E55" s="18">
        <v>39</v>
      </c>
      <c r="F55" s="136">
        <v>57</v>
      </c>
      <c r="G55" s="19">
        <v>8.5145843535246701</v>
      </c>
      <c r="H55" s="19">
        <v>12.896420718547148</v>
      </c>
      <c r="I55" s="19">
        <v>14.584652107209974</v>
      </c>
      <c r="J55" s="19">
        <v>17.165026723472838</v>
      </c>
      <c r="K55" s="19">
        <v>25.135259166228746</v>
      </c>
    </row>
    <row r="56" spans="1:11" ht="15" customHeight="1" x14ac:dyDescent="0.2">
      <c r="A56" s="130" t="s">
        <v>77</v>
      </c>
      <c r="B56" s="18">
        <v>11</v>
      </c>
      <c r="C56" s="18">
        <v>5</v>
      </c>
      <c r="D56" s="18">
        <v>12</v>
      </c>
      <c r="E56" s="18">
        <v>15</v>
      </c>
      <c r="F56" s="136">
        <v>21</v>
      </c>
      <c r="G56" s="19">
        <v>4.334719958268856</v>
      </c>
      <c r="H56" s="19">
        <v>1.9883095031935707</v>
      </c>
      <c r="I56" s="19">
        <v>4.8107198576871761</v>
      </c>
      <c r="J56" s="19">
        <v>6.0439345861182936</v>
      </c>
      <c r="K56" s="19">
        <v>8.5405356964405907</v>
      </c>
    </row>
    <row r="57" spans="1:11" ht="15" customHeight="1" x14ac:dyDescent="0.2">
      <c r="A57" s="130" t="s">
        <v>78</v>
      </c>
      <c r="B57" s="18">
        <v>59</v>
      </c>
      <c r="C57" s="18">
        <v>79</v>
      </c>
      <c r="D57" s="18">
        <v>83</v>
      </c>
      <c r="E57" s="18">
        <v>79</v>
      </c>
      <c r="F57" s="136">
        <v>114</v>
      </c>
      <c r="G57" s="19">
        <v>21.472767361716993</v>
      </c>
      <c r="H57" s="19">
        <v>28.598814732709204</v>
      </c>
      <c r="I57" s="19">
        <v>29.946236261226783</v>
      </c>
      <c r="J57" s="19">
        <v>28.369528009137362</v>
      </c>
      <c r="K57" s="19">
        <v>40.988080997860912</v>
      </c>
    </row>
    <row r="58" spans="1:11" ht="15" customHeight="1" x14ac:dyDescent="0.2">
      <c r="A58" s="130" t="s">
        <v>79</v>
      </c>
      <c r="B58" s="18">
        <v>2</v>
      </c>
      <c r="C58" s="18">
        <v>3</v>
      </c>
      <c r="D58" s="18">
        <v>11</v>
      </c>
      <c r="E58" s="18">
        <v>16</v>
      </c>
      <c r="F58" s="136">
        <v>22</v>
      </c>
      <c r="G58" s="19">
        <v>4.0822975344638399</v>
      </c>
      <c r="H58" s="19">
        <v>6.027617963538618</v>
      </c>
      <c r="I58" s="19">
        <v>21.746456095280422</v>
      </c>
      <c r="J58" s="19">
        <v>31.678173661410447</v>
      </c>
      <c r="K58" s="19">
        <v>43.291079885068882</v>
      </c>
    </row>
    <row r="59" spans="1:11" ht="15" customHeight="1" x14ac:dyDescent="0.2">
      <c r="A59" s="130" t="s">
        <v>80</v>
      </c>
      <c r="B59" s="18">
        <v>3</v>
      </c>
      <c r="C59" s="18">
        <v>1</v>
      </c>
      <c r="D59" s="18">
        <v>9</v>
      </c>
      <c r="E59" s="18">
        <v>8</v>
      </c>
      <c r="F59" s="136">
        <v>9</v>
      </c>
      <c r="G59" s="19">
        <v>9.3151052834973083</v>
      </c>
      <c r="H59" s="19">
        <v>3.0795413895848833</v>
      </c>
      <c r="I59" s="19">
        <v>27.366414072288602</v>
      </c>
      <c r="J59" s="19">
        <v>24.176457467946179</v>
      </c>
      <c r="K59" s="19">
        <v>27.122577654456347</v>
      </c>
    </row>
    <row r="60" spans="1:11" ht="15" customHeight="1" x14ac:dyDescent="0.2">
      <c r="A60" s="130" t="s">
        <v>81</v>
      </c>
      <c r="B60" s="18" t="s">
        <v>97</v>
      </c>
      <c r="C60" s="18">
        <v>0</v>
      </c>
      <c r="D60" s="18">
        <v>0</v>
      </c>
      <c r="E60" s="18" t="s">
        <v>97</v>
      </c>
      <c r="F60" s="136" t="s">
        <v>97</v>
      </c>
      <c r="G60" s="19" t="s">
        <v>97</v>
      </c>
      <c r="H60" s="19">
        <v>0</v>
      </c>
      <c r="I60" s="19">
        <v>0</v>
      </c>
      <c r="J60" s="19" t="s">
        <v>97</v>
      </c>
      <c r="K60" s="19" t="s">
        <v>97</v>
      </c>
    </row>
    <row r="61" spans="1:11" ht="15" customHeight="1" x14ac:dyDescent="0.2">
      <c r="A61" s="130" t="s">
        <v>82</v>
      </c>
      <c r="B61" s="18">
        <v>35</v>
      </c>
      <c r="C61" s="18">
        <v>36</v>
      </c>
      <c r="D61" s="18">
        <v>91</v>
      </c>
      <c r="E61" s="18">
        <v>126</v>
      </c>
      <c r="F61" s="136">
        <v>203</v>
      </c>
      <c r="G61" s="19">
        <v>15.103821201778439</v>
      </c>
      <c r="H61" s="19">
        <v>15.459868647522756</v>
      </c>
      <c r="I61" s="19">
        <v>38.813921761697188</v>
      </c>
      <c r="J61" s="19">
        <v>53.37703785516976</v>
      </c>
      <c r="K61" s="19">
        <v>85.73553223232382</v>
      </c>
    </row>
    <row r="62" spans="1:11" ht="15" customHeight="1" x14ac:dyDescent="0.2">
      <c r="A62" s="130" t="s">
        <v>83</v>
      </c>
      <c r="B62" s="18">
        <v>3</v>
      </c>
      <c r="C62" s="18">
        <v>4</v>
      </c>
      <c r="D62" s="18">
        <v>6</v>
      </c>
      <c r="E62" s="18">
        <v>1</v>
      </c>
      <c r="F62" s="136">
        <v>1</v>
      </c>
      <c r="G62" s="19">
        <v>11.363190811150625</v>
      </c>
      <c r="H62" s="19">
        <v>15.118559653680276</v>
      </c>
      <c r="I62" s="19">
        <v>22.664245141521455</v>
      </c>
      <c r="J62" s="19">
        <v>3.7620535107972257</v>
      </c>
      <c r="K62" s="19">
        <v>3.8080498066885724</v>
      </c>
    </row>
    <row r="63" spans="1:11" ht="15" customHeight="1" x14ac:dyDescent="0.2">
      <c r="A63" s="130" t="s">
        <v>84</v>
      </c>
      <c r="B63" s="18">
        <v>30</v>
      </c>
      <c r="C63" s="18">
        <v>43</v>
      </c>
      <c r="D63" s="18">
        <v>60</v>
      </c>
      <c r="E63" s="18">
        <v>44</v>
      </c>
      <c r="F63" s="136">
        <v>73</v>
      </c>
      <c r="G63" s="19">
        <v>7.0449184516503243</v>
      </c>
      <c r="H63" s="19">
        <v>10.10897881091017</v>
      </c>
      <c r="I63" s="19">
        <v>14.172421790145789</v>
      </c>
      <c r="J63" s="19">
        <v>10.400986123205678</v>
      </c>
      <c r="K63" s="19">
        <v>17.395452717226227</v>
      </c>
    </row>
    <row r="64" spans="1:11" ht="15" customHeight="1" x14ac:dyDescent="0.2">
      <c r="A64" s="130" t="s">
        <v>85</v>
      </c>
      <c r="B64" s="18">
        <v>4</v>
      </c>
      <c r="C64" s="18">
        <v>14</v>
      </c>
      <c r="D64" s="18">
        <v>15</v>
      </c>
      <c r="E64" s="18">
        <v>24</v>
      </c>
      <c r="F64" s="136">
        <v>19</v>
      </c>
      <c r="G64" s="19">
        <v>3.6381243649428825</v>
      </c>
      <c r="H64" s="19">
        <v>12.640298456624091</v>
      </c>
      <c r="I64" s="19">
        <v>13.568411909735225</v>
      </c>
      <c r="J64" s="19">
        <v>21.660917668228642</v>
      </c>
      <c r="K64" s="19">
        <v>17.090786563919465</v>
      </c>
    </row>
    <row r="65" spans="1:12" ht="15" customHeight="1" x14ac:dyDescent="0.2">
      <c r="A65" s="130" t="s">
        <v>86</v>
      </c>
      <c r="B65" s="18">
        <v>8</v>
      </c>
      <c r="C65" s="18">
        <v>9</v>
      </c>
      <c r="D65" s="18">
        <v>24</v>
      </c>
      <c r="E65" s="18">
        <v>35</v>
      </c>
      <c r="F65" s="136">
        <v>34</v>
      </c>
      <c r="G65" s="19">
        <v>20.668436793885537</v>
      </c>
      <c r="H65" s="19">
        <v>22.948324687765876</v>
      </c>
      <c r="I65" s="19">
        <v>60.154463640888942</v>
      </c>
      <c r="J65" s="19">
        <v>86.361178984184548</v>
      </c>
      <c r="K65" s="19">
        <v>83.348073284662561</v>
      </c>
    </row>
    <row r="66" spans="1:12" s="27" customFormat="1" ht="24.95" customHeight="1" x14ac:dyDescent="0.25">
      <c r="A66" s="21" t="s">
        <v>87</v>
      </c>
      <c r="B66" s="16"/>
      <c r="C66" s="16"/>
      <c r="D66" s="16"/>
      <c r="E66" s="16"/>
      <c r="F66" s="16"/>
      <c r="G66" s="16"/>
      <c r="H66" s="16"/>
      <c r="I66" s="16"/>
      <c r="J66" s="16"/>
      <c r="K66" s="16"/>
    </row>
    <row r="67" spans="1:12" s="27" customFormat="1" ht="15.95" customHeight="1" x14ac:dyDescent="0.25">
      <c r="A67" s="23" t="s">
        <v>98</v>
      </c>
      <c r="B67" s="16"/>
      <c r="C67" s="16"/>
      <c r="D67" s="16"/>
      <c r="E67" s="16"/>
      <c r="F67" s="16"/>
      <c r="G67" s="16"/>
      <c r="H67" s="16"/>
      <c r="I67" s="22"/>
      <c r="J67" s="22"/>
      <c r="K67" s="22"/>
    </row>
    <row r="68" spans="1:12" s="27" customFormat="1" ht="18" customHeight="1" x14ac:dyDescent="0.25">
      <c r="A68" s="23" t="s">
        <v>88</v>
      </c>
      <c r="B68" s="16"/>
      <c r="C68" s="16"/>
      <c r="D68" s="16"/>
      <c r="E68" s="16"/>
      <c r="F68" s="16"/>
      <c r="G68" s="16"/>
      <c r="H68" s="16"/>
      <c r="I68" s="16"/>
      <c r="J68" s="16"/>
      <c r="K68" s="16"/>
    </row>
    <row r="69" spans="1:12" s="27" customFormat="1" ht="18" customHeight="1" x14ac:dyDescent="0.25">
      <c r="A69" s="23" t="s">
        <v>89</v>
      </c>
      <c r="B69" s="16"/>
      <c r="C69" s="16"/>
      <c r="D69" s="16"/>
      <c r="E69" s="16"/>
      <c r="F69" s="16"/>
      <c r="G69" s="16"/>
      <c r="H69" s="16"/>
      <c r="I69" s="16"/>
      <c r="J69" s="16"/>
      <c r="K69" s="16"/>
    </row>
    <row r="70" spans="1:12" s="22" customFormat="1" ht="18" customHeight="1" x14ac:dyDescent="0.25">
      <c r="A70" s="66" t="s">
        <v>116</v>
      </c>
      <c r="B70" s="24"/>
      <c r="C70" s="24"/>
      <c r="D70" s="24"/>
      <c r="E70" s="24"/>
      <c r="F70" s="24"/>
      <c r="G70" s="24"/>
      <c r="H70" s="24"/>
      <c r="I70" s="24"/>
      <c r="J70" s="24"/>
      <c r="K70" s="24"/>
    </row>
    <row r="71" spans="1:12" s="22" customFormat="1" ht="15.75" x14ac:dyDescent="0.25">
      <c r="A71" s="66" t="s">
        <v>117</v>
      </c>
      <c r="B71" s="16"/>
      <c r="C71" s="16"/>
      <c r="D71" s="16"/>
      <c r="E71" s="16"/>
      <c r="F71" s="16"/>
      <c r="G71" s="16"/>
      <c r="H71" s="16"/>
      <c r="I71" s="16"/>
      <c r="J71" s="16"/>
      <c r="K71" s="16"/>
    </row>
    <row r="72" spans="1:12" ht="15.75" x14ac:dyDescent="0.25">
      <c r="A72" s="65" t="s">
        <v>10</v>
      </c>
      <c r="L72" s="27"/>
    </row>
  </sheetData>
  <sheetProtection algorithmName="SHA-512" hashValue="0OcBnY2wXWJ5KNKL4mqYd30CfkHZJKUKcoBTydvKYpEUTd1GtfQAMRQhrQ7BC7pej6eo/prJtSejTlEkQwVqtQ==" saltValue="zagUkHKm6Rl74o12evg4BA==" spinCount="100000" sheet="1" objects="1" scenarios="1"/>
  <hyperlinks>
    <hyperlink ref="A72" location="'Table of Contents'!A1" display="Click here to return to the Table of Contents" xr:uid="{CC487A78-03D2-4077-A045-D9D1292433B2}"/>
  </hyperlinks>
  <printOptions horizontalCentered="1"/>
  <pageMargins left="0.25" right="0.25" top="0.3" bottom="0.1" header="0.3" footer="0"/>
  <pageSetup scale="68" orientation="portrait" r:id="rId1"/>
  <tableParts count="1">
    <tablePart r:id="rId2"/>
  </tableParts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C5F4C4-B774-46E6-A55E-1A7415561C91}">
  <sheetPr codeName="Sheet60">
    <pageSetUpPr fitToPage="1"/>
  </sheetPr>
  <dimension ref="A1:P72"/>
  <sheetViews>
    <sheetView zoomScaleNormal="100" workbookViewId="0"/>
  </sheetViews>
  <sheetFormatPr defaultColWidth="9.140625" defaultRowHeight="12.75" x14ac:dyDescent="0.2"/>
  <cols>
    <col min="1" max="1" width="23.7109375" style="25" customWidth="1"/>
    <col min="2" max="11" width="10.7109375" style="25" customWidth="1"/>
    <col min="12" max="16384" width="9.140625" style="25"/>
  </cols>
  <sheetData>
    <row r="1" spans="1:16" s="51" customFormat="1" ht="21" customHeight="1" x14ac:dyDescent="0.25">
      <c r="A1" s="207" t="s">
        <v>308</v>
      </c>
      <c r="B1" s="29"/>
      <c r="C1" s="29"/>
      <c r="D1" s="29"/>
      <c r="E1" s="29"/>
      <c r="F1" s="29"/>
      <c r="G1" s="29"/>
      <c r="H1" s="29"/>
      <c r="I1" s="29"/>
      <c r="J1" s="29"/>
      <c r="K1" s="29"/>
      <c r="P1" s="82" t="s">
        <v>11</v>
      </c>
    </row>
    <row r="2" spans="1:16" ht="35.1" customHeight="1" x14ac:dyDescent="0.2">
      <c r="A2" s="207" t="s">
        <v>296</v>
      </c>
      <c r="B2" s="29"/>
      <c r="C2" s="29"/>
      <c r="D2" s="29"/>
      <c r="E2" s="29"/>
      <c r="F2" s="29"/>
      <c r="G2" s="29"/>
      <c r="H2" s="29"/>
      <c r="I2" s="29"/>
      <c r="J2" s="29"/>
      <c r="K2" s="29"/>
    </row>
    <row r="3" spans="1:16" s="10" customFormat="1" ht="38.1" customHeight="1" thickBot="1" x14ac:dyDescent="0.35">
      <c r="A3" s="128" t="s">
        <v>90</v>
      </c>
      <c r="B3" s="7" t="s">
        <v>13</v>
      </c>
      <c r="C3" s="8" t="s">
        <v>14</v>
      </c>
      <c r="D3" s="8" t="s">
        <v>15</v>
      </c>
      <c r="E3" s="8" t="s">
        <v>16</v>
      </c>
      <c r="F3" s="133" t="s">
        <v>17</v>
      </c>
      <c r="G3" s="8" t="s">
        <v>18</v>
      </c>
      <c r="H3" s="8" t="s">
        <v>19</v>
      </c>
      <c r="I3" s="8" t="s">
        <v>20</v>
      </c>
      <c r="J3" s="8" t="s">
        <v>21</v>
      </c>
      <c r="K3" s="8" t="s">
        <v>22</v>
      </c>
    </row>
    <row r="4" spans="1:16" ht="18" customHeight="1" x14ac:dyDescent="0.2">
      <c r="A4" s="129" t="s">
        <v>24</v>
      </c>
      <c r="B4" s="12">
        <v>5455</v>
      </c>
      <c r="C4" s="12">
        <v>6632</v>
      </c>
      <c r="D4" s="12">
        <v>7531</v>
      </c>
      <c r="E4" s="12">
        <v>6619</v>
      </c>
      <c r="F4" s="135">
        <v>8285</v>
      </c>
      <c r="G4" s="14">
        <v>27.799067577228463</v>
      </c>
      <c r="H4" s="14">
        <v>33.660729522079464</v>
      </c>
      <c r="I4" s="14">
        <v>38.168734800105284</v>
      </c>
      <c r="J4" s="14">
        <v>33.545381375194047</v>
      </c>
      <c r="K4" s="14">
        <v>42.170453227960856</v>
      </c>
    </row>
    <row r="5" spans="1:16" ht="15" customHeight="1" x14ac:dyDescent="0.2">
      <c r="A5" s="130" t="s">
        <v>26</v>
      </c>
      <c r="B5" s="18">
        <v>181</v>
      </c>
      <c r="C5" s="18">
        <v>198</v>
      </c>
      <c r="D5" s="18">
        <v>215</v>
      </c>
      <c r="E5" s="18">
        <v>162</v>
      </c>
      <c r="F5" s="136">
        <v>183</v>
      </c>
      <c r="G5" s="19">
        <v>22.131964694796991</v>
      </c>
      <c r="H5" s="19">
        <v>24.062432577209158</v>
      </c>
      <c r="I5" s="19">
        <v>25.981382788670263</v>
      </c>
      <c r="J5" s="19">
        <v>19.549203945019396</v>
      </c>
      <c r="K5" s="19">
        <v>22.214261160149228</v>
      </c>
    </row>
    <row r="6" spans="1:16" ht="16.5" customHeight="1" x14ac:dyDescent="0.2">
      <c r="A6" s="285" t="s">
        <v>263</v>
      </c>
      <c r="B6" s="18">
        <v>18</v>
      </c>
      <c r="C6" s="18">
        <v>14</v>
      </c>
      <c r="D6" s="18">
        <v>4</v>
      </c>
      <c r="E6" s="18">
        <v>12</v>
      </c>
      <c r="F6" s="136">
        <v>15</v>
      </c>
      <c r="G6" s="19">
        <v>30.097267299119938</v>
      </c>
      <c r="H6" s="19">
        <v>23.269427453383681</v>
      </c>
      <c r="I6" s="19">
        <v>6.6141188140162361</v>
      </c>
      <c r="J6" s="19">
        <v>19.84060521055228</v>
      </c>
      <c r="K6" s="19">
        <v>25.162512365349425</v>
      </c>
    </row>
    <row r="7" spans="1:16" ht="15" customHeight="1" x14ac:dyDescent="0.2">
      <c r="A7" s="130" t="s">
        <v>28</v>
      </c>
      <c r="B7" s="18">
        <v>0</v>
      </c>
      <c r="C7" s="18">
        <v>0</v>
      </c>
      <c r="D7" s="18">
        <v>0</v>
      </c>
      <c r="E7" s="18">
        <v>0</v>
      </c>
      <c r="F7" s="136">
        <v>0</v>
      </c>
      <c r="G7" s="19">
        <v>0</v>
      </c>
      <c r="H7" s="19">
        <v>0</v>
      </c>
      <c r="I7" s="19">
        <v>0</v>
      </c>
      <c r="J7" s="19">
        <v>0</v>
      </c>
      <c r="K7" s="19">
        <v>0</v>
      </c>
    </row>
    <row r="8" spans="1:16" ht="15" customHeight="1" x14ac:dyDescent="0.2">
      <c r="A8" s="130" t="s">
        <v>29</v>
      </c>
      <c r="B8" s="18" t="s">
        <v>97</v>
      </c>
      <c r="C8" s="18" t="s">
        <v>97</v>
      </c>
      <c r="D8" s="18" t="s">
        <v>97</v>
      </c>
      <c r="E8" s="18">
        <v>0</v>
      </c>
      <c r="F8" s="136" t="s">
        <v>97</v>
      </c>
      <c r="G8" s="19" t="s">
        <v>97</v>
      </c>
      <c r="H8" s="19" t="s">
        <v>97</v>
      </c>
      <c r="I8" s="19" t="s">
        <v>97</v>
      </c>
      <c r="J8" s="19">
        <v>0</v>
      </c>
      <c r="K8" s="19" t="s">
        <v>97</v>
      </c>
    </row>
    <row r="9" spans="1:16" ht="15" customHeight="1" x14ac:dyDescent="0.2">
      <c r="A9" s="130" t="s">
        <v>30</v>
      </c>
      <c r="B9" s="18">
        <v>7</v>
      </c>
      <c r="C9" s="18">
        <v>17</v>
      </c>
      <c r="D9" s="18">
        <v>19</v>
      </c>
      <c r="E9" s="18">
        <v>32</v>
      </c>
      <c r="F9" s="136">
        <v>34</v>
      </c>
      <c r="G9" s="19">
        <v>6.0142444320468282</v>
      </c>
      <c r="H9" s="19">
        <v>14.500947827689542</v>
      </c>
      <c r="I9" s="19">
        <v>16.762143350621322</v>
      </c>
      <c r="J9" s="19">
        <v>30.281071949653569</v>
      </c>
      <c r="K9" s="19">
        <v>33.761719594252568</v>
      </c>
    </row>
    <row r="10" spans="1:16" ht="15" customHeight="1" x14ac:dyDescent="0.2">
      <c r="A10" s="130" t="s">
        <v>31</v>
      </c>
      <c r="B10" s="18" t="s">
        <v>97</v>
      </c>
      <c r="C10" s="18" t="s">
        <v>97</v>
      </c>
      <c r="D10" s="18" t="s">
        <v>97</v>
      </c>
      <c r="E10" s="18" t="s">
        <v>97</v>
      </c>
      <c r="F10" s="136" t="s">
        <v>97</v>
      </c>
      <c r="G10" s="19" t="s">
        <v>97</v>
      </c>
      <c r="H10" s="19" t="s">
        <v>97</v>
      </c>
      <c r="I10" s="19" t="s">
        <v>97</v>
      </c>
      <c r="J10" s="19" t="s">
        <v>97</v>
      </c>
      <c r="K10" s="19" t="s">
        <v>97</v>
      </c>
    </row>
    <row r="11" spans="1:16" ht="15" customHeight="1" x14ac:dyDescent="0.2">
      <c r="A11" s="130" t="s">
        <v>32</v>
      </c>
      <c r="B11" s="18" t="s">
        <v>97</v>
      </c>
      <c r="C11" s="18" t="s">
        <v>97</v>
      </c>
      <c r="D11" s="18" t="s">
        <v>97</v>
      </c>
      <c r="E11" s="18" t="s">
        <v>97</v>
      </c>
      <c r="F11" s="136" t="s">
        <v>97</v>
      </c>
      <c r="G11" s="19" t="s">
        <v>97</v>
      </c>
      <c r="H11" s="19" t="s">
        <v>97</v>
      </c>
      <c r="I11" s="19" t="s">
        <v>97</v>
      </c>
      <c r="J11" s="19" t="s">
        <v>97</v>
      </c>
      <c r="K11" s="19" t="s">
        <v>97</v>
      </c>
    </row>
    <row r="12" spans="1:16" ht="15" customHeight="1" x14ac:dyDescent="0.2">
      <c r="A12" s="132" t="s">
        <v>33</v>
      </c>
      <c r="B12" s="18">
        <v>77</v>
      </c>
      <c r="C12" s="18">
        <v>92</v>
      </c>
      <c r="D12" s="18">
        <v>110</v>
      </c>
      <c r="E12" s="18">
        <v>83</v>
      </c>
      <c r="F12" s="136">
        <v>117</v>
      </c>
      <c r="G12" s="19">
        <v>13.651401463594839</v>
      </c>
      <c r="H12" s="19">
        <v>16.182816926207362</v>
      </c>
      <c r="I12" s="19">
        <v>19.271596770620835</v>
      </c>
      <c r="J12" s="19">
        <v>14.484779194140547</v>
      </c>
      <c r="K12" s="19">
        <v>20.462809404153045</v>
      </c>
    </row>
    <row r="13" spans="1:16" ht="15" customHeight="1" x14ac:dyDescent="0.2">
      <c r="A13" s="130" t="s">
        <v>34</v>
      </c>
      <c r="B13" s="18" t="s">
        <v>97</v>
      </c>
      <c r="C13" s="18" t="s">
        <v>97</v>
      </c>
      <c r="D13" s="18">
        <v>0</v>
      </c>
      <c r="E13" s="18" t="s">
        <v>97</v>
      </c>
      <c r="F13" s="136" t="s">
        <v>97</v>
      </c>
      <c r="G13" s="19" t="s">
        <v>97</v>
      </c>
      <c r="H13" s="19" t="s">
        <v>97</v>
      </c>
      <c r="I13" s="19">
        <v>0</v>
      </c>
      <c r="J13" s="19" t="s">
        <v>97</v>
      </c>
      <c r="K13" s="19" t="s">
        <v>97</v>
      </c>
    </row>
    <row r="14" spans="1:16" ht="15" customHeight="1" x14ac:dyDescent="0.2">
      <c r="A14" s="130" t="s">
        <v>35</v>
      </c>
      <c r="B14" s="18">
        <v>3</v>
      </c>
      <c r="C14" s="18">
        <v>5</v>
      </c>
      <c r="D14" s="18">
        <v>7</v>
      </c>
      <c r="E14" s="18">
        <v>6</v>
      </c>
      <c r="F14" s="136">
        <v>7</v>
      </c>
      <c r="G14" s="19">
        <v>3.2147173665674402</v>
      </c>
      <c r="H14" s="19">
        <v>5.2853500024470348</v>
      </c>
      <c r="I14" s="19">
        <v>7.3699334336027338</v>
      </c>
      <c r="J14" s="19">
        <v>6.2071256177995897</v>
      </c>
      <c r="K14" s="19">
        <v>7.2111596253402883</v>
      </c>
    </row>
    <row r="15" spans="1:16" ht="15" customHeight="1" x14ac:dyDescent="0.2">
      <c r="A15" s="130" t="s">
        <v>36</v>
      </c>
      <c r="B15" s="18">
        <v>303</v>
      </c>
      <c r="C15" s="18">
        <v>273</v>
      </c>
      <c r="D15" s="18">
        <v>184</v>
      </c>
      <c r="E15" s="18">
        <v>154</v>
      </c>
      <c r="F15" s="136">
        <v>216</v>
      </c>
      <c r="G15" s="19">
        <v>61.349005198141761</v>
      </c>
      <c r="H15" s="19">
        <v>54.777403085992894</v>
      </c>
      <c r="I15" s="19">
        <v>36.625637500861714</v>
      </c>
      <c r="J15" s="19">
        <v>30.432195078553153</v>
      </c>
      <c r="K15" s="19">
        <v>42.45718002414057</v>
      </c>
    </row>
    <row r="16" spans="1:16" ht="15" customHeight="1" x14ac:dyDescent="0.2">
      <c r="A16" s="130" t="s">
        <v>37</v>
      </c>
      <c r="B16" s="18" t="s">
        <v>97</v>
      </c>
      <c r="C16" s="18">
        <v>0</v>
      </c>
      <c r="D16" s="18" t="s">
        <v>97</v>
      </c>
      <c r="E16" s="18" t="s">
        <v>97</v>
      </c>
      <c r="F16" s="136" t="s">
        <v>97</v>
      </c>
      <c r="G16" s="19" t="s">
        <v>97</v>
      </c>
      <c r="H16" s="19">
        <v>0</v>
      </c>
      <c r="I16" s="19" t="s">
        <v>97</v>
      </c>
      <c r="J16" s="19" t="s">
        <v>97</v>
      </c>
      <c r="K16" s="19" t="s">
        <v>97</v>
      </c>
    </row>
    <row r="17" spans="1:11" ht="15" customHeight="1" x14ac:dyDescent="0.2">
      <c r="A17" s="132" t="s">
        <v>38</v>
      </c>
      <c r="B17" s="18">
        <v>10</v>
      </c>
      <c r="C17" s="18">
        <v>10</v>
      </c>
      <c r="D17" s="18">
        <v>11</v>
      </c>
      <c r="E17" s="18">
        <v>9</v>
      </c>
      <c r="F17" s="136">
        <v>11</v>
      </c>
      <c r="G17" s="19">
        <v>14.455061595667939</v>
      </c>
      <c r="H17" s="19">
        <v>14.459216061038836</v>
      </c>
      <c r="I17" s="19">
        <v>15.995218051130305</v>
      </c>
      <c r="J17" s="19">
        <v>13.11981528943757</v>
      </c>
      <c r="K17" s="19">
        <v>16.160407579911883</v>
      </c>
    </row>
    <row r="18" spans="1:11" ht="15" customHeight="1" x14ac:dyDescent="0.2">
      <c r="A18" s="130" t="s">
        <v>39</v>
      </c>
      <c r="B18" s="18">
        <v>16</v>
      </c>
      <c r="C18" s="18">
        <v>21</v>
      </c>
      <c r="D18" s="18">
        <v>18</v>
      </c>
      <c r="E18" s="18">
        <v>19</v>
      </c>
      <c r="F18" s="136">
        <v>15</v>
      </c>
      <c r="G18" s="19">
        <v>17.40697037991405</v>
      </c>
      <c r="H18" s="19">
        <v>22.898039560938564</v>
      </c>
      <c r="I18" s="19">
        <v>19.603434806683346</v>
      </c>
      <c r="J18" s="19">
        <v>20.9607053774692</v>
      </c>
      <c r="K18" s="19">
        <v>16.6971406671653</v>
      </c>
    </row>
    <row r="19" spans="1:11" ht="15" customHeight="1" x14ac:dyDescent="0.2">
      <c r="A19" s="130" t="s">
        <v>40</v>
      </c>
      <c r="B19" s="18">
        <v>0</v>
      </c>
      <c r="C19" s="18">
        <v>0</v>
      </c>
      <c r="D19" s="18">
        <v>0</v>
      </c>
      <c r="E19" s="18" t="s">
        <v>97</v>
      </c>
      <c r="F19" s="136" t="s">
        <v>97</v>
      </c>
      <c r="G19" s="19">
        <v>0</v>
      </c>
      <c r="H19" s="19">
        <v>0</v>
      </c>
      <c r="I19" s="19">
        <v>0</v>
      </c>
      <c r="J19" s="19" t="s">
        <v>97</v>
      </c>
      <c r="K19" s="19" t="s">
        <v>97</v>
      </c>
    </row>
    <row r="20" spans="1:11" ht="15" customHeight="1" x14ac:dyDescent="0.2">
      <c r="A20" s="130" t="s">
        <v>41</v>
      </c>
      <c r="B20" s="18">
        <v>221</v>
      </c>
      <c r="C20" s="18">
        <v>743</v>
      </c>
      <c r="D20" s="18">
        <v>1010</v>
      </c>
      <c r="E20" s="18">
        <v>444</v>
      </c>
      <c r="F20" s="136">
        <v>387</v>
      </c>
      <c r="G20" s="19">
        <v>48.386527977342091</v>
      </c>
      <c r="H20" s="19">
        <v>161.64817953094874</v>
      </c>
      <c r="I20" s="19">
        <v>217.93147577096587</v>
      </c>
      <c r="J20" s="19">
        <v>95.447658156021959</v>
      </c>
      <c r="K20" s="19">
        <v>83.085464284826585</v>
      </c>
    </row>
    <row r="21" spans="1:11" ht="15" customHeight="1" x14ac:dyDescent="0.2">
      <c r="A21" s="130" t="s">
        <v>42</v>
      </c>
      <c r="B21" s="18">
        <v>23</v>
      </c>
      <c r="C21" s="18">
        <v>22</v>
      </c>
      <c r="D21" s="18">
        <v>33</v>
      </c>
      <c r="E21" s="18">
        <v>24</v>
      </c>
      <c r="F21" s="136">
        <v>51</v>
      </c>
      <c r="G21" s="19">
        <v>28.241480934850362</v>
      </c>
      <c r="H21" s="19">
        <v>26.495311373041567</v>
      </c>
      <c r="I21" s="19">
        <v>39.56023109398236</v>
      </c>
      <c r="J21" s="19">
        <v>28.550200737727582</v>
      </c>
      <c r="K21" s="19">
        <v>60.435609319177615</v>
      </c>
    </row>
    <row r="22" spans="1:11" ht="15" customHeight="1" x14ac:dyDescent="0.2">
      <c r="A22" s="130" t="s">
        <v>43</v>
      </c>
      <c r="B22" s="18">
        <v>1</v>
      </c>
      <c r="C22" s="18">
        <v>4</v>
      </c>
      <c r="D22" s="18">
        <v>7</v>
      </c>
      <c r="E22" s="18">
        <v>5</v>
      </c>
      <c r="F22" s="136">
        <v>10</v>
      </c>
      <c r="G22" s="19">
        <v>2.9326583443839662</v>
      </c>
      <c r="H22" s="19">
        <v>11.669127594260003</v>
      </c>
      <c r="I22" s="19">
        <v>20.515359214993897</v>
      </c>
      <c r="J22" s="19">
        <v>14.671389814759367</v>
      </c>
      <c r="K22" s="19">
        <v>29.359870146785244</v>
      </c>
    </row>
    <row r="23" spans="1:11" ht="15" customHeight="1" x14ac:dyDescent="0.2">
      <c r="A23" s="130" t="s">
        <v>44</v>
      </c>
      <c r="B23" s="18" t="s">
        <v>97</v>
      </c>
      <c r="C23" s="18" t="s">
        <v>97</v>
      </c>
      <c r="D23" s="18" t="s">
        <v>97</v>
      </c>
      <c r="E23" s="18" t="s">
        <v>97</v>
      </c>
      <c r="F23" s="136" t="s">
        <v>97</v>
      </c>
      <c r="G23" s="19" t="s">
        <v>97</v>
      </c>
      <c r="H23" s="19" t="s">
        <v>97</v>
      </c>
      <c r="I23" s="19" t="s">
        <v>97</v>
      </c>
      <c r="J23" s="19" t="s">
        <v>97</v>
      </c>
      <c r="K23" s="19" t="s">
        <v>97</v>
      </c>
    </row>
    <row r="24" spans="1:11" ht="15" customHeight="1" x14ac:dyDescent="0.2">
      <c r="A24" s="130" t="s">
        <v>45</v>
      </c>
      <c r="B24" s="18">
        <v>2001</v>
      </c>
      <c r="C24" s="18">
        <v>2102</v>
      </c>
      <c r="D24" s="18">
        <v>2163</v>
      </c>
      <c r="E24" s="18">
        <v>2210</v>
      </c>
      <c r="F24" s="136">
        <v>2656</v>
      </c>
      <c r="G24" s="19">
        <v>39.956889895450246</v>
      </c>
      <c r="H24" s="19">
        <v>42.020550883759313</v>
      </c>
      <c r="I24" s="19">
        <v>43.396318354687764</v>
      </c>
      <c r="J24" s="19">
        <v>44.582815564325436</v>
      </c>
      <c r="K24" s="19">
        <v>53.9469976482767</v>
      </c>
    </row>
    <row r="25" spans="1:11" ht="16.5" customHeight="1" x14ac:dyDescent="0.2">
      <c r="A25" s="285" t="s">
        <v>264</v>
      </c>
      <c r="B25" s="18">
        <v>127</v>
      </c>
      <c r="C25" s="18">
        <v>154</v>
      </c>
      <c r="D25" s="18">
        <v>144</v>
      </c>
      <c r="E25" s="18">
        <v>135</v>
      </c>
      <c r="F25" s="136">
        <v>182</v>
      </c>
      <c r="G25" s="19">
        <v>54.974853432102464</v>
      </c>
      <c r="H25" s="19">
        <v>66.868005862784969</v>
      </c>
      <c r="I25" s="19">
        <v>62.756879472919103</v>
      </c>
      <c r="J25" s="19">
        <v>59.078509699514896</v>
      </c>
      <c r="K25" s="19">
        <v>80.672405872587191</v>
      </c>
    </row>
    <row r="26" spans="1:11" ht="16.5" customHeight="1" x14ac:dyDescent="0.2">
      <c r="A26" s="285" t="s">
        <v>265</v>
      </c>
      <c r="B26" s="18">
        <v>18</v>
      </c>
      <c r="C26" s="18">
        <v>19</v>
      </c>
      <c r="D26" s="18">
        <v>22</v>
      </c>
      <c r="E26" s="18">
        <v>17</v>
      </c>
      <c r="F26" s="136">
        <v>35</v>
      </c>
      <c r="G26" s="19">
        <v>25.816999706774556</v>
      </c>
      <c r="H26" s="19">
        <v>27.196406330430143</v>
      </c>
      <c r="I26" s="19">
        <v>31.379688600082744</v>
      </c>
      <c r="J26" s="19">
        <v>24.332495838780915</v>
      </c>
      <c r="K26" s="19">
        <v>51.564096817220907</v>
      </c>
    </row>
    <row r="27" spans="1:11" ht="15" customHeight="1" x14ac:dyDescent="0.2">
      <c r="A27" s="130" t="s">
        <v>48</v>
      </c>
      <c r="B27" s="18">
        <v>38</v>
      </c>
      <c r="C27" s="18">
        <v>31</v>
      </c>
      <c r="D27" s="18">
        <v>23</v>
      </c>
      <c r="E27" s="18">
        <v>32</v>
      </c>
      <c r="F27" s="136">
        <v>34</v>
      </c>
      <c r="G27" s="19">
        <v>50.815465440013654</v>
      </c>
      <c r="H27" s="19">
        <v>41.078602065745898</v>
      </c>
      <c r="I27" s="19">
        <v>30.484814369277366</v>
      </c>
      <c r="J27" s="19">
        <v>42.037471999764534</v>
      </c>
      <c r="K27" s="19">
        <v>44.594868940859527</v>
      </c>
    </row>
    <row r="28" spans="1:11" ht="15" customHeight="1" x14ac:dyDescent="0.2">
      <c r="A28" s="130" t="s">
        <v>49</v>
      </c>
      <c r="B28" s="18">
        <v>38</v>
      </c>
      <c r="C28" s="18">
        <v>30</v>
      </c>
      <c r="D28" s="18">
        <v>37</v>
      </c>
      <c r="E28" s="18">
        <v>16</v>
      </c>
      <c r="F28" s="136">
        <v>12</v>
      </c>
      <c r="G28" s="19">
        <v>28.999073243214024</v>
      </c>
      <c r="H28" s="19">
        <v>22.851777541484374</v>
      </c>
      <c r="I28" s="19">
        <v>28.28307531396019</v>
      </c>
      <c r="J28" s="19">
        <v>12.301733737861829</v>
      </c>
      <c r="K28" s="19">
        <v>9.2933103566628539</v>
      </c>
    </row>
    <row r="29" spans="1:11" ht="15" customHeight="1" x14ac:dyDescent="0.2">
      <c r="A29" s="130" t="s">
        <v>50</v>
      </c>
      <c r="B29" s="18" t="s">
        <v>97</v>
      </c>
      <c r="C29" s="18" t="s">
        <v>97</v>
      </c>
      <c r="D29" s="18">
        <v>0</v>
      </c>
      <c r="E29" s="18" t="s">
        <v>97</v>
      </c>
      <c r="F29" s="136" t="s">
        <v>97</v>
      </c>
      <c r="G29" s="19" t="s">
        <v>97</v>
      </c>
      <c r="H29" s="19" t="s">
        <v>97</v>
      </c>
      <c r="I29" s="19">
        <v>0</v>
      </c>
      <c r="J29" s="19" t="s">
        <v>97</v>
      </c>
      <c r="K29" s="19" t="s">
        <v>97</v>
      </c>
    </row>
    <row r="30" spans="1:11" ht="15" customHeight="1" x14ac:dyDescent="0.2">
      <c r="A30" s="130" t="s">
        <v>51</v>
      </c>
      <c r="B30" s="18">
        <v>4</v>
      </c>
      <c r="C30" s="18">
        <v>2</v>
      </c>
      <c r="D30" s="18">
        <v>6</v>
      </c>
      <c r="E30" s="18">
        <v>8</v>
      </c>
      <c r="F30" s="136">
        <v>8</v>
      </c>
      <c r="G30" s="19">
        <v>8.7104869628510517</v>
      </c>
      <c r="H30" s="19">
        <v>4.3447589418812047</v>
      </c>
      <c r="I30" s="19">
        <v>13.01892134276703</v>
      </c>
      <c r="J30" s="19">
        <v>17.400638863647352</v>
      </c>
      <c r="K30" s="19">
        <v>17.582345992859551</v>
      </c>
    </row>
    <row r="31" spans="1:11" ht="15" customHeight="1" x14ac:dyDescent="0.2">
      <c r="A31" s="130" t="s">
        <v>52</v>
      </c>
      <c r="B31" s="18">
        <v>29</v>
      </c>
      <c r="C31" s="18">
        <v>30</v>
      </c>
      <c r="D31" s="18">
        <v>75</v>
      </c>
      <c r="E31" s="18">
        <v>100</v>
      </c>
      <c r="F31" s="136">
        <v>74</v>
      </c>
      <c r="G31" s="19">
        <v>21.026117420214423</v>
      </c>
      <c r="H31" s="19">
        <v>21.573031907640566</v>
      </c>
      <c r="I31" s="19">
        <v>53.317078453325038</v>
      </c>
      <c r="J31" s="19">
        <v>70.400355193435544</v>
      </c>
      <c r="K31" s="19">
        <v>51.621957400420229</v>
      </c>
    </row>
    <row r="32" spans="1:11" ht="15" customHeight="1" x14ac:dyDescent="0.2">
      <c r="A32" s="130" t="s">
        <v>53</v>
      </c>
      <c r="B32" s="18">
        <v>0</v>
      </c>
      <c r="C32" s="18" t="s">
        <v>97</v>
      </c>
      <c r="D32" s="18">
        <v>0</v>
      </c>
      <c r="E32" s="18">
        <v>0</v>
      </c>
      <c r="F32" s="136">
        <v>0</v>
      </c>
      <c r="G32" s="19">
        <v>0</v>
      </c>
      <c r="H32" s="19" t="s">
        <v>97</v>
      </c>
      <c r="I32" s="19">
        <v>0</v>
      </c>
      <c r="J32" s="19">
        <v>0</v>
      </c>
      <c r="K32" s="19">
        <v>0</v>
      </c>
    </row>
    <row r="33" spans="1:11" ht="15" customHeight="1" x14ac:dyDescent="0.2">
      <c r="A33" s="130" t="s">
        <v>54</v>
      </c>
      <c r="B33" s="18" t="s">
        <v>97</v>
      </c>
      <c r="C33" s="18">
        <v>0</v>
      </c>
      <c r="D33" s="18">
        <v>0</v>
      </c>
      <c r="E33" s="18">
        <v>0</v>
      </c>
      <c r="F33" s="136">
        <v>0</v>
      </c>
      <c r="G33" s="19" t="s">
        <v>97</v>
      </c>
      <c r="H33" s="19">
        <v>0</v>
      </c>
      <c r="I33" s="19">
        <v>0</v>
      </c>
      <c r="J33" s="19">
        <v>0</v>
      </c>
      <c r="K33" s="19">
        <v>0</v>
      </c>
    </row>
    <row r="34" spans="1:11" ht="15" customHeight="1" x14ac:dyDescent="0.2">
      <c r="A34" s="130" t="s">
        <v>55</v>
      </c>
      <c r="B34" s="18">
        <v>43</v>
      </c>
      <c r="C34" s="18">
        <v>42</v>
      </c>
      <c r="D34" s="18">
        <v>58</v>
      </c>
      <c r="E34" s="18">
        <v>57</v>
      </c>
      <c r="F34" s="136">
        <v>72</v>
      </c>
      <c r="G34" s="19">
        <v>19.074746874440894</v>
      </c>
      <c r="H34" s="19">
        <v>18.573293485677382</v>
      </c>
      <c r="I34" s="19">
        <v>25.580359930078579</v>
      </c>
      <c r="J34" s="19">
        <v>25.252226010236878</v>
      </c>
      <c r="K34" s="19">
        <v>31.840957049501089</v>
      </c>
    </row>
    <row r="35" spans="1:11" ht="15" customHeight="1" x14ac:dyDescent="0.2">
      <c r="A35" s="130" t="s">
        <v>56</v>
      </c>
      <c r="B35" s="18">
        <v>10</v>
      </c>
      <c r="C35" s="18">
        <v>3</v>
      </c>
      <c r="D35" s="18">
        <v>6</v>
      </c>
      <c r="E35" s="18">
        <v>11</v>
      </c>
      <c r="F35" s="136">
        <v>17</v>
      </c>
      <c r="G35" s="19">
        <v>14.266400024662433</v>
      </c>
      <c r="H35" s="19">
        <v>4.3082811781728862</v>
      </c>
      <c r="I35" s="19">
        <v>8.656185203078369</v>
      </c>
      <c r="J35" s="19">
        <v>15.928106054382809</v>
      </c>
      <c r="K35" s="19">
        <v>24.767770107983086</v>
      </c>
    </row>
    <row r="36" spans="1:11" ht="15" customHeight="1" x14ac:dyDescent="0.2">
      <c r="A36" s="130" t="s">
        <v>57</v>
      </c>
      <c r="B36" s="18">
        <v>5</v>
      </c>
      <c r="C36" s="18">
        <v>2</v>
      </c>
      <c r="D36" s="18">
        <v>10</v>
      </c>
      <c r="E36" s="18">
        <v>4</v>
      </c>
      <c r="F36" s="136">
        <v>4</v>
      </c>
      <c r="G36" s="19">
        <v>9.9183428001200014</v>
      </c>
      <c r="H36" s="19">
        <v>3.9454436695176542</v>
      </c>
      <c r="I36" s="19">
        <v>19.650374544239394</v>
      </c>
      <c r="J36" s="19">
        <v>7.8575433922933291</v>
      </c>
      <c r="K36" s="19">
        <v>7.8952942122350827</v>
      </c>
    </row>
    <row r="37" spans="1:11" ht="15" customHeight="1" x14ac:dyDescent="0.2">
      <c r="A37" s="130" t="s">
        <v>58</v>
      </c>
      <c r="B37" s="18">
        <v>332</v>
      </c>
      <c r="C37" s="18">
        <v>335</v>
      </c>
      <c r="D37" s="18">
        <v>356</v>
      </c>
      <c r="E37" s="18">
        <v>363</v>
      </c>
      <c r="F37" s="136">
        <v>437</v>
      </c>
      <c r="G37" s="19">
        <v>20.922006235197419</v>
      </c>
      <c r="H37" s="19">
        <v>21.06876263937356</v>
      </c>
      <c r="I37" s="19">
        <v>22.398902480750888</v>
      </c>
      <c r="J37" s="19">
        <v>22.890808539656931</v>
      </c>
      <c r="K37" s="19">
        <v>27.750746004652346</v>
      </c>
    </row>
    <row r="38" spans="1:11" ht="15" customHeight="1" x14ac:dyDescent="0.2">
      <c r="A38" s="130" t="s">
        <v>59</v>
      </c>
      <c r="B38" s="18">
        <v>14</v>
      </c>
      <c r="C38" s="18">
        <v>24</v>
      </c>
      <c r="D38" s="18">
        <v>20</v>
      </c>
      <c r="E38" s="18">
        <v>14</v>
      </c>
      <c r="F38" s="136">
        <v>23</v>
      </c>
      <c r="G38" s="19">
        <v>7.3228498243921365</v>
      </c>
      <c r="H38" s="19">
        <v>12.320966921273365</v>
      </c>
      <c r="I38" s="19">
        <v>10.111105886625253</v>
      </c>
      <c r="J38" s="19">
        <v>7.0124720443288666</v>
      </c>
      <c r="K38" s="19">
        <v>11.40805823434393</v>
      </c>
    </row>
    <row r="39" spans="1:11" ht="15" customHeight="1" x14ac:dyDescent="0.2">
      <c r="A39" s="130" t="s">
        <v>60</v>
      </c>
      <c r="B39" s="18">
        <v>0</v>
      </c>
      <c r="C39" s="18">
        <v>0</v>
      </c>
      <c r="D39" s="18" t="s">
        <v>97</v>
      </c>
      <c r="E39" s="18">
        <v>0</v>
      </c>
      <c r="F39" s="136" t="s">
        <v>97</v>
      </c>
      <c r="G39" s="19">
        <v>0</v>
      </c>
      <c r="H39" s="19">
        <v>0</v>
      </c>
      <c r="I39" s="19" t="s">
        <v>97</v>
      </c>
      <c r="J39" s="19">
        <v>0</v>
      </c>
      <c r="K39" s="19" t="s">
        <v>97</v>
      </c>
    </row>
    <row r="40" spans="1:11" ht="15" customHeight="1" x14ac:dyDescent="0.2">
      <c r="A40" s="130" t="s">
        <v>61</v>
      </c>
      <c r="B40" s="18">
        <v>257</v>
      </c>
      <c r="C40" s="18">
        <v>288</v>
      </c>
      <c r="D40" s="18">
        <v>331</v>
      </c>
      <c r="E40" s="18">
        <v>303</v>
      </c>
      <c r="F40" s="136">
        <v>473</v>
      </c>
      <c r="G40" s="19">
        <v>21.831291049928478</v>
      </c>
      <c r="H40" s="19">
        <v>24.243295400523287</v>
      </c>
      <c r="I40" s="19">
        <v>27.667669711546079</v>
      </c>
      <c r="J40" s="19">
        <v>25.117275352810815</v>
      </c>
      <c r="K40" s="19">
        <v>39.049171582005059</v>
      </c>
    </row>
    <row r="41" spans="1:11" ht="15" customHeight="1" x14ac:dyDescent="0.2">
      <c r="A41" s="130" t="s">
        <v>62</v>
      </c>
      <c r="B41" s="18">
        <v>143</v>
      </c>
      <c r="C41" s="18">
        <v>193</v>
      </c>
      <c r="D41" s="18">
        <v>197</v>
      </c>
      <c r="E41" s="18">
        <v>194</v>
      </c>
      <c r="F41" s="136">
        <v>243</v>
      </c>
      <c r="G41" s="19">
        <v>18.901890173265372</v>
      </c>
      <c r="H41" s="19">
        <v>25.200445445812129</v>
      </c>
      <c r="I41" s="19">
        <v>25.440215460666657</v>
      </c>
      <c r="J41" s="19">
        <v>24.817043145764366</v>
      </c>
      <c r="K41" s="19">
        <v>31.062929331728867</v>
      </c>
    </row>
    <row r="42" spans="1:11" ht="15" customHeight="1" x14ac:dyDescent="0.2">
      <c r="A42" s="130" t="s">
        <v>63</v>
      </c>
      <c r="B42" s="18">
        <v>2</v>
      </c>
      <c r="C42" s="18">
        <v>9</v>
      </c>
      <c r="D42" s="18">
        <v>9</v>
      </c>
      <c r="E42" s="18">
        <v>3</v>
      </c>
      <c r="F42" s="136">
        <v>9</v>
      </c>
      <c r="G42" s="19">
        <v>6.5599596443169048</v>
      </c>
      <c r="H42" s="19">
        <v>28.957347586428128</v>
      </c>
      <c r="I42" s="19">
        <v>28.368672108105375</v>
      </c>
      <c r="J42" s="19">
        <v>9.3450729003944542</v>
      </c>
      <c r="K42" s="19">
        <v>27.65527133595489</v>
      </c>
    </row>
    <row r="43" spans="1:11" ht="15" customHeight="1" x14ac:dyDescent="0.2">
      <c r="A43" s="130" t="s">
        <v>64</v>
      </c>
      <c r="B43" s="18">
        <v>402</v>
      </c>
      <c r="C43" s="18">
        <v>586</v>
      </c>
      <c r="D43" s="18">
        <v>733</v>
      </c>
      <c r="E43" s="18">
        <v>602</v>
      </c>
      <c r="F43" s="136">
        <v>820</v>
      </c>
      <c r="G43" s="19">
        <v>37.591358509402539</v>
      </c>
      <c r="H43" s="19">
        <v>54.474332159659028</v>
      </c>
      <c r="I43" s="19">
        <v>67.67800389538381</v>
      </c>
      <c r="J43" s="19">
        <v>55.403048813949347</v>
      </c>
      <c r="K43" s="19">
        <v>75.490080061210946</v>
      </c>
    </row>
    <row r="44" spans="1:11" ht="15" customHeight="1" x14ac:dyDescent="0.2">
      <c r="A44" s="130" t="s">
        <v>65</v>
      </c>
      <c r="B44" s="18">
        <v>435</v>
      </c>
      <c r="C44" s="18">
        <v>535</v>
      </c>
      <c r="D44" s="18">
        <v>542</v>
      </c>
      <c r="E44" s="18">
        <v>474</v>
      </c>
      <c r="F44" s="136">
        <v>617</v>
      </c>
      <c r="G44" s="19">
        <v>26.344050248621219</v>
      </c>
      <c r="H44" s="19">
        <v>32.209082513486337</v>
      </c>
      <c r="I44" s="19">
        <v>32.622210310978083</v>
      </c>
      <c r="J44" s="19">
        <v>28.45866307563757</v>
      </c>
      <c r="K44" s="19">
        <v>37.21399378333895</v>
      </c>
    </row>
    <row r="45" spans="1:11" ht="15" customHeight="1" x14ac:dyDescent="0.2">
      <c r="A45" s="130" t="s">
        <v>66</v>
      </c>
      <c r="B45" s="18">
        <v>218</v>
      </c>
      <c r="C45" s="18">
        <v>236</v>
      </c>
      <c r="D45" s="18">
        <v>277</v>
      </c>
      <c r="E45" s="18">
        <v>363</v>
      </c>
      <c r="F45" s="136">
        <v>562</v>
      </c>
      <c r="G45" s="19">
        <v>49.436038884200109</v>
      </c>
      <c r="H45" s="19">
        <v>53.329189642816424</v>
      </c>
      <c r="I45" s="19">
        <v>62.643767828855893</v>
      </c>
      <c r="J45" s="19">
        <v>82.266483524116694</v>
      </c>
      <c r="K45" s="19">
        <v>129.68152854219639</v>
      </c>
    </row>
    <row r="46" spans="1:11" ht="15" customHeight="1" x14ac:dyDescent="0.2">
      <c r="A46" s="130" t="s">
        <v>67</v>
      </c>
      <c r="B46" s="18">
        <v>72</v>
      </c>
      <c r="C46" s="18">
        <v>106</v>
      </c>
      <c r="D46" s="18">
        <v>130</v>
      </c>
      <c r="E46" s="18">
        <v>98</v>
      </c>
      <c r="F46" s="136">
        <v>110</v>
      </c>
      <c r="G46" s="19">
        <v>19.182289977831459</v>
      </c>
      <c r="H46" s="19">
        <v>27.884018677277691</v>
      </c>
      <c r="I46" s="19">
        <v>33.680081880109014</v>
      </c>
      <c r="J46" s="19">
        <v>25.081819054198192</v>
      </c>
      <c r="K46" s="19">
        <v>27.93098240738253</v>
      </c>
    </row>
    <row r="47" spans="1:11" ht="15" customHeight="1" x14ac:dyDescent="0.2">
      <c r="A47" s="130" t="s">
        <v>68</v>
      </c>
      <c r="B47" s="18">
        <v>18</v>
      </c>
      <c r="C47" s="18">
        <v>22</v>
      </c>
      <c r="D47" s="18">
        <v>19</v>
      </c>
      <c r="E47" s="18">
        <v>15</v>
      </c>
      <c r="F47" s="136">
        <v>23</v>
      </c>
      <c r="G47" s="19">
        <v>12.44036987097644</v>
      </c>
      <c r="H47" s="19">
        <v>15.141083960527869</v>
      </c>
      <c r="I47" s="19">
        <v>13.087692294965661</v>
      </c>
      <c r="J47" s="19">
        <v>10.321324038080128</v>
      </c>
      <c r="K47" s="19">
        <v>16.07616512350987</v>
      </c>
    </row>
    <row r="48" spans="1:11" ht="15" customHeight="1" x14ac:dyDescent="0.2">
      <c r="A48" s="130" t="s">
        <v>69</v>
      </c>
      <c r="B48" s="18">
        <v>47</v>
      </c>
      <c r="C48" s="18">
        <v>51</v>
      </c>
      <c r="D48" s="18">
        <v>62</v>
      </c>
      <c r="E48" s="18">
        <v>35</v>
      </c>
      <c r="F48" s="136">
        <v>48</v>
      </c>
      <c r="G48" s="19">
        <v>12.425468501785883</v>
      </c>
      <c r="H48" s="19">
        <v>13.459255380193106</v>
      </c>
      <c r="I48" s="19">
        <v>16.36977722221053</v>
      </c>
      <c r="J48" s="19">
        <v>9.2766487590166307</v>
      </c>
      <c r="K48" s="19">
        <v>12.838837698019875</v>
      </c>
    </row>
    <row r="49" spans="1:11" ht="15" customHeight="1" x14ac:dyDescent="0.2">
      <c r="A49" s="130" t="s">
        <v>70</v>
      </c>
      <c r="B49" s="18">
        <v>25</v>
      </c>
      <c r="C49" s="18">
        <v>21</v>
      </c>
      <c r="D49" s="18">
        <v>28</v>
      </c>
      <c r="E49" s="18">
        <v>35</v>
      </c>
      <c r="F49" s="136">
        <v>45</v>
      </c>
      <c r="G49" s="19">
        <v>11.092219717543619</v>
      </c>
      <c r="H49" s="19">
        <v>9.2702845996952874</v>
      </c>
      <c r="I49" s="19">
        <v>12.33066422989087</v>
      </c>
      <c r="J49" s="19">
        <v>15.423222853854838</v>
      </c>
      <c r="K49" s="19">
        <v>20.077779912735782</v>
      </c>
    </row>
    <row r="50" spans="1:11" ht="15" customHeight="1" x14ac:dyDescent="0.2">
      <c r="A50" s="130" t="s">
        <v>71</v>
      </c>
      <c r="B50" s="18">
        <v>165</v>
      </c>
      <c r="C50" s="18">
        <v>217</v>
      </c>
      <c r="D50" s="18">
        <v>278</v>
      </c>
      <c r="E50" s="18">
        <v>217</v>
      </c>
      <c r="F50" s="136">
        <v>305</v>
      </c>
      <c r="G50" s="19">
        <v>16.889161050360553</v>
      </c>
      <c r="H50" s="19">
        <v>22.134606602114697</v>
      </c>
      <c r="I50" s="19">
        <v>28.364073752615699</v>
      </c>
      <c r="J50" s="19">
        <v>22.177381968889172</v>
      </c>
      <c r="K50" s="19">
        <v>31.490746750361193</v>
      </c>
    </row>
    <row r="51" spans="1:11" ht="15" customHeight="1" x14ac:dyDescent="0.2">
      <c r="A51" s="130" t="s">
        <v>72</v>
      </c>
      <c r="B51" s="18">
        <v>18</v>
      </c>
      <c r="C51" s="18">
        <v>17</v>
      </c>
      <c r="D51" s="18">
        <v>21</v>
      </c>
      <c r="E51" s="18">
        <v>12</v>
      </c>
      <c r="F51" s="136">
        <v>24</v>
      </c>
      <c r="G51" s="19">
        <v>13.041031252097302</v>
      </c>
      <c r="H51" s="19">
        <v>12.373108938396369</v>
      </c>
      <c r="I51" s="19">
        <v>15.364299222114955</v>
      </c>
      <c r="J51" s="19">
        <v>8.780103561703033</v>
      </c>
      <c r="K51" s="19">
        <v>17.887237809589255</v>
      </c>
    </row>
    <row r="52" spans="1:11" ht="15" customHeight="1" x14ac:dyDescent="0.2">
      <c r="A52" s="130" t="s">
        <v>73</v>
      </c>
      <c r="B52" s="18">
        <v>6</v>
      </c>
      <c r="C52" s="18">
        <v>13</v>
      </c>
      <c r="D52" s="18">
        <v>33</v>
      </c>
      <c r="E52" s="18">
        <v>40</v>
      </c>
      <c r="F52" s="136">
        <v>18</v>
      </c>
      <c r="G52" s="19">
        <v>6.7372573767840542</v>
      </c>
      <c r="H52" s="19">
        <v>14.569223754818715</v>
      </c>
      <c r="I52" s="19">
        <v>37.023285701762561</v>
      </c>
      <c r="J52" s="19">
        <v>44.756554843345711</v>
      </c>
      <c r="K52" s="19">
        <v>20.114032264139912</v>
      </c>
    </row>
    <row r="53" spans="1:11" ht="15" customHeight="1" x14ac:dyDescent="0.2">
      <c r="A53" s="130" t="s">
        <v>74</v>
      </c>
      <c r="B53" s="18">
        <v>0</v>
      </c>
      <c r="C53" s="18">
        <v>0</v>
      </c>
      <c r="D53" s="18">
        <v>0</v>
      </c>
      <c r="E53" s="18">
        <v>0</v>
      </c>
      <c r="F53" s="136">
        <v>0</v>
      </c>
      <c r="G53" s="19">
        <v>0</v>
      </c>
      <c r="H53" s="19">
        <v>0</v>
      </c>
      <c r="I53" s="19">
        <v>0</v>
      </c>
      <c r="J53" s="19">
        <v>0</v>
      </c>
      <c r="K53" s="19">
        <v>0</v>
      </c>
    </row>
    <row r="54" spans="1:11" ht="15" customHeight="1" x14ac:dyDescent="0.2">
      <c r="A54" s="130" t="s">
        <v>75</v>
      </c>
      <c r="B54" s="18" t="s">
        <v>97</v>
      </c>
      <c r="C54" s="18" t="s">
        <v>97</v>
      </c>
      <c r="D54" s="18" t="s">
        <v>97</v>
      </c>
      <c r="E54" s="18" t="s">
        <v>97</v>
      </c>
      <c r="F54" s="136" t="s">
        <v>97</v>
      </c>
      <c r="G54" s="19" t="s">
        <v>97</v>
      </c>
      <c r="H54" s="19" t="s">
        <v>97</v>
      </c>
      <c r="I54" s="19" t="s">
        <v>97</v>
      </c>
      <c r="J54" s="19" t="s">
        <v>97</v>
      </c>
      <c r="K54" s="19" t="s">
        <v>97</v>
      </c>
    </row>
    <row r="55" spans="1:11" ht="15" customHeight="1" x14ac:dyDescent="0.2">
      <c r="A55" s="130" t="s">
        <v>76</v>
      </c>
      <c r="B55" s="18">
        <v>26</v>
      </c>
      <c r="C55" s="18">
        <v>45</v>
      </c>
      <c r="D55" s="18">
        <v>64</v>
      </c>
      <c r="E55" s="18">
        <v>59</v>
      </c>
      <c r="F55" s="136">
        <v>81</v>
      </c>
      <c r="G55" s="19">
        <v>11.681483795710804</v>
      </c>
      <c r="H55" s="19">
        <v>20.069359207502767</v>
      </c>
      <c r="I55" s="19">
        <v>28.389463903585835</v>
      </c>
      <c r="J55" s="19">
        <v>26.083247339137099</v>
      </c>
      <c r="K55" s="19">
        <v>35.878980123610958</v>
      </c>
    </row>
    <row r="56" spans="1:11" ht="15" customHeight="1" x14ac:dyDescent="0.2">
      <c r="A56" s="130" t="s">
        <v>77</v>
      </c>
      <c r="B56" s="18">
        <v>26</v>
      </c>
      <c r="C56" s="18">
        <v>30</v>
      </c>
      <c r="D56" s="18">
        <v>26</v>
      </c>
      <c r="E56" s="18">
        <v>20</v>
      </c>
      <c r="F56" s="136">
        <v>15</v>
      </c>
      <c r="G56" s="19">
        <v>10.511588989697429</v>
      </c>
      <c r="H56" s="19">
        <v>12.224983912222802</v>
      </c>
      <c r="I56" s="19">
        <v>10.689687021102431</v>
      </c>
      <c r="J56" s="19">
        <v>8.2748131412358674</v>
      </c>
      <c r="K56" s="19">
        <v>6.2702795317427524</v>
      </c>
    </row>
    <row r="57" spans="1:11" ht="15" customHeight="1" x14ac:dyDescent="0.2">
      <c r="A57" s="130" t="s">
        <v>78</v>
      </c>
      <c r="B57" s="18">
        <v>69</v>
      </c>
      <c r="C57" s="18">
        <v>71</v>
      </c>
      <c r="D57" s="18">
        <v>97</v>
      </c>
      <c r="E57" s="18">
        <v>93</v>
      </c>
      <c r="F57" s="136">
        <v>86</v>
      </c>
      <c r="G57" s="19">
        <v>25.392632055516376</v>
      </c>
      <c r="H57" s="19">
        <v>25.9779437364631</v>
      </c>
      <c r="I57" s="19">
        <v>35.349516446506549</v>
      </c>
      <c r="J57" s="19">
        <v>33.753473117853495</v>
      </c>
      <c r="K57" s="19">
        <v>31.271776021945836</v>
      </c>
    </row>
    <row r="58" spans="1:11" ht="15" customHeight="1" x14ac:dyDescent="0.2">
      <c r="A58" s="130" t="s">
        <v>79</v>
      </c>
      <c r="B58" s="18">
        <v>5</v>
      </c>
      <c r="C58" s="18">
        <v>7</v>
      </c>
      <c r="D58" s="18">
        <v>12</v>
      </c>
      <c r="E58" s="18">
        <v>26</v>
      </c>
      <c r="F58" s="136">
        <v>17</v>
      </c>
      <c r="G58" s="19">
        <v>10.250316710952056</v>
      </c>
      <c r="H58" s="19">
        <v>14.123411735367949</v>
      </c>
      <c r="I58" s="19">
        <v>23.779777636897123</v>
      </c>
      <c r="J58" s="19">
        <v>51.748463416021707</v>
      </c>
      <c r="K58" s="19">
        <v>33.557565728893415</v>
      </c>
    </row>
    <row r="59" spans="1:11" ht="15" customHeight="1" x14ac:dyDescent="0.2">
      <c r="A59" s="130" t="s">
        <v>80</v>
      </c>
      <c r="B59" s="18">
        <v>1</v>
      </c>
      <c r="C59" s="18">
        <v>2</v>
      </c>
      <c r="D59" s="18">
        <v>9</v>
      </c>
      <c r="E59" s="18">
        <v>11</v>
      </c>
      <c r="F59" s="136">
        <v>5</v>
      </c>
      <c r="G59" s="19">
        <v>3.1313365682407448</v>
      </c>
      <c r="H59" s="19">
        <v>6.2313774479478337</v>
      </c>
      <c r="I59" s="19">
        <v>27.756383992455675</v>
      </c>
      <c r="J59" s="19">
        <v>33.791092340919931</v>
      </c>
      <c r="K59" s="19">
        <v>15.295050775856648</v>
      </c>
    </row>
    <row r="60" spans="1:11" ht="15" customHeight="1" x14ac:dyDescent="0.2">
      <c r="A60" s="130" t="s">
        <v>81</v>
      </c>
      <c r="B60" s="18" t="s">
        <v>97</v>
      </c>
      <c r="C60" s="18">
        <v>0</v>
      </c>
      <c r="D60" s="18">
        <v>0</v>
      </c>
      <c r="E60" s="18" t="s">
        <v>97</v>
      </c>
      <c r="F60" s="136" t="s">
        <v>97</v>
      </c>
      <c r="G60" s="19" t="s">
        <v>97</v>
      </c>
      <c r="H60" s="19">
        <v>0</v>
      </c>
      <c r="I60" s="19">
        <v>0</v>
      </c>
      <c r="J60" s="19" t="s">
        <v>97</v>
      </c>
      <c r="K60" s="19" t="s">
        <v>97</v>
      </c>
    </row>
    <row r="61" spans="1:11" ht="15" customHeight="1" x14ac:dyDescent="0.2">
      <c r="A61" s="130" t="s">
        <v>82</v>
      </c>
      <c r="B61" s="18">
        <v>55</v>
      </c>
      <c r="C61" s="18">
        <v>55</v>
      </c>
      <c r="D61" s="18">
        <v>113</v>
      </c>
      <c r="E61" s="18">
        <v>124</v>
      </c>
      <c r="F61" s="136">
        <v>209</v>
      </c>
      <c r="G61" s="19">
        <v>23.543153723083467</v>
      </c>
      <c r="H61" s="19">
        <v>23.424686569626495</v>
      </c>
      <c r="I61" s="19">
        <v>47.847489472544723</v>
      </c>
      <c r="J61" s="19">
        <v>52.226922521892391</v>
      </c>
      <c r="K61" s="19">
        <v>87.732790880035097</v>
      </c>
    </row>
    <row r="62" spans="1:11" ht="15" customHeight="1" x14ac:dyDescent="0.2">
      <c r="A62" s="130" t="s">
        <v>83</v>
      </c>
      <c r="B62" s="18">
        <v>3</v>
      </c>
      <c r="C62" s="18">
        <v>2</v>
      </c>
      <c r="D62" s="18">
        <v>1</v>
      </c>
      <c r="E62" s="18">
        <v>7</v>
      </c>
      <c r="F62" s="136">
        <v>0</v>
      </c>
      <c r="G62" s="19">
        <v>10.4781659141437</v>
      </c>
      <c r="H62" s="19">
        <v>6.9315793435042385</v>
      </c>
      <c r="I62" s="19">
        <v>3.467095789207717</v>
      </c>
      <c r="J62" s="19">
        <v>24.205729979401973</v>
      </c>
      <c r="K62" s="19">
        <v>0</v>
      </c>
    </row>
    <row r="63" spans="1:11" ht="15" customHeight="1" x14ac:dyDescent="0.2">
      <c r="A63" s="130" t="s">
        <v>84</v>
      </c>
      <c r="B63" s="18">
        <v>71</v>
      </c>
      <c r="C63" s="18">
        <v>98</v>
      </c>
      <c r="D63" s="18">
        <v>127</v>
      </c>
      <c r="E63" s="18">
        <v>77</v>
      </c>
      <c r="F63" s="136">
        <v>128</v>
      </c>
      <c r="G63" s="19">
        <v>16.73974997891667</v>
      </c>
      <c r="H63" s="19">
        <v>23.104566713425505</v>
      </c>
      <c r="I63" s="19">
        <v>30.086475543926124</v>
      </c>
      <c r="J63" s="19">
        <v>18.267735241002633</v>
      </c>
      <c r="K63" s="19">
        <v>30.607723552707021</v>
      </c>
    </row>
    <row r="64" spans="1:11" ht="15" customHeight="1" x14ac:dyDescent="0.2">
      <c r="A64" s="130" t="s">
        <v>85</v>
      </c>
      <c r="B64" s="18">
        <v>18</v>
      </c>
      <c r="C64" s="18">
        <v>26</v>
      </c>
      <c r="D64" s="18">
        <v>28</v>
      </c>
      <c r="E64" s="18">
        <v>18</v>
      </c>
      <c r="F64" s="136">
        <v>27</v>
      </c>
      <c r="G64" s="19">
        <v>17.122434764429762</v>
      </c>
      <c r="H64" s="19">
        <v>24.59393485559163</v>
      </c>
      <c r="I64" s="19">
        <v>26.53472315460137</v>
      </c>
      <c r="J64" s="19">
        <v>17.022021846298195</v>
      </c>
      <c r="K64" s="19">
        <v>25.480113705748785</v>
      </c>
    </row>
    <row r="65" spans="1:12" ht="15" customHeight="1" x14ac:dyDescent="0.2">
      <c r="A65" s="130" t="s">
        <v>86</v>
      </c>
      <c r="B65" s="18">
        <v>2</v>
      </c>
      <c r="C65" s="18">
        <v>7</v>
      </c>
      <c r="D65" s="18">
        <v>20</v>
      </c>
      <c r="E65" s="18">
        <v>23</v>
      </c>
      <c r="F65" s="136">
        <v>25</v>
      </c>
      <c r="G65" s="19">
        <v>5.0665442670682586</v>
      </c>
      <c r="H65" s="19">
        <v>17.577141311596129</v>
      </c>
      <c r="I65" s="19">
        <v>49.562964507949921</v>
      </c>
      <c r="J65" s="19">
        <v>56.179046562504787</v>
      </c>
      <c r="K65" s="19">
        <v>60.535303415630018</v>
      </c>
    </row>
    <row r="66" spans="1:12" s="27" customFormat="1" ht="24.95" customHeight="1" x14ac:dyDescent="0.25">
      <c r="A66" s="21" t="s">
        <v>87</v>
      </c>
      <c r="B66" s="16"/>
      <c r="C66" s="16"/>
      <c r="D66" s="16"/>
      <c r="E66" s="16"/>
      <c r="F66" s="16"/>
      <c r="G66" s="16"/>
      <c r="H66" s="16"/>
      <c r="I66" s="16"/>
      <c r="J66" s="16"/>
      <c r="K66" s="16"/>
    </row>
    <row r="67" spans="1:12" s="27" customFormat="1" ht="15.95" customHeight="1" x14ac:dyDescent="0.25">
      <c r="A67" s="23" t="s">
        <v>309</v>
      </c>
      <c r="B67" s="16"/>
      <c r="C67" s="16"/>
      <c r="D67" s="16"/>
      <c r="E67" s="16"/>
      <c r="F67" s="16"/>
      <c r="G67" s="16"/>
      <c r="H67" s="16"/>
      <c r="I67" s="22"/>
      <c r="J67" s="22"/>
      <c r="K67" s="22"/>
    </row>
    <row r="68" spans="1:12" s="27" customFormat="1" ht="18" customHeight="1" x14ac:dyDescent="0.25">
      <c r="A68" s="23" t="s">
        <v>88</v>
      </c>
      <c r="B68" s="16"/>
      <c r="C68" s="16"/>
      <c r="D68" s="16"/>
      <c r="E68" s="16"/>
      <c r="F68" s="16"/>
      <c r="G68" s="16"/>
      <c r="H68" s="16"/>
      <c r="I68" s="16"/>
      <c r="J68" s="16"/>
      <c r="K68" s="16"/>
    </row>
    <row r="69" spans="1:12" s="27" customFormat="1" ht="18" customHeight="1" x14ac:dyDescent="0.25">
      <c r="A69" s="23" t="s">
        <v>89</v>
      </c>
      <c r="B69" s="16"/>
      <c r="C69" s="16"/>
      <c r="D69" s="16"/>
      <c r="E69" s="16"/>
      <c r="F69" s="16"/>
      <c r="G69" s="16"/>
      <c r="H69" s="16"/>
      <c r="I69" s="16"/>
      <c r="J69" s="16"/>
      <c r="K69" s="16"/>
    </row>
    <row r="70" spans="1:12" s="22" customFormat="1" ht="18" customHeight="1" x14ac:dyDescent="0.25">
      <c r="A70" s="66" t="s">
        <v>116</v>
      </c>
      <c r="B70" s="24"/>
      <c r="C70" s="24"/>
      <c r="D70" s="24"/>
      <c r="E70" s="24"/>
      <c r="F70" s="24"/>
      <c r="G70" s="24"/>
      <c r="H70" s="24"/>
      <c r="I70" s="24"/>
      <c r="J70" s="24"/>
      <c r="K70" s="24"/>
    </row>
    <row r="71" spans="1:12" s="22" customFormat="1" ht="15.75" x14ac:dyDescent="0.25">
      <c r="A71" s="66" t="s">
        <v>117</v>
      </c>
      <c r="B71" s="16"/>
      <c r="C71" s="16"/>
      <c r="D71" s="16"/>
      <c r="E71" s="16"/>
      <c r="F71" s="16"/>
      <c r="G71" s="16"/>
      <c r="H71" s="16"/>
      <c r="I71" s="16"/>
      <c r="J71" s="16"/>
      <c r="K71" s="16"/>
    </row>
    <row r="72" spans="1:12" ht="15.75" x14ac:dyDescent="0.25">
      <c r="A72" s="65" t="s">
        <v>10</v>
      </c>
      <c r="L72" s="27"/>
    </row>
  </sheetData>
  <sheetProtection algorithmName="SHA-512" hashValue="dObkLJuwxBk9xs2pTNSvHK1qf2OatsFq7IhPZATfM7CD0Qjbtq+opuITPwrNGHpoIyEl5ltEKVk2u6D8ZifGaA==" saltValue="9QhJHdu7ISgpLzKnmCzBAg==" spinCount="100000" sheet="1" objects="1" scenarios="1"/>
  <hyperlinks>
    <hyperlink ref="A72" location="'Table of Contents'!A1" display="Click here to return to the Table of Contents" xr:uid="{F442C934-2174-4315-827E-97F6F59A2E8C}"/>
  </hyperlinks>
  <printOptions horizontalCentered="1"/>
  <pageMargins left="0.25" right="0.25" top="0.3" bottom="0.1" header="0.3" footer="0"/>
  <pageSetup scale="68" orientation="portrait" r:id="rId1"/>
  <tableParts count="1">
    <tablePart r:id="rId2"/>
  </tableParts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457E97-6B7B-45FC-AD8B-4D8DA4037A8C}">
  <sheetPr codeName="Sheet61">
    <pageSetUpPr fitToPage="1"/>
  </sheetPr>
  <dimension ref="A1:P72"/>
  <sheetViews>
    <sheetView zoomScaleNormal="100" workbookViewId="0"/>
  </sheetViews>
  <sheetFormatPr defaultColWidth="9.140625" defaultRowHeight="12.75" x14ac:dyDescent="0.2"/>
  <cols>
    <col min="1" max="1" width="23.7109375" style="25" customWidth="1"/>
    <col min="2" max="11" width="10.7109375" style="25" customWidth="1"/>
    <col min="12" max="16384" width="9.140625" style="25"/>
  </cols>
  <sheetData>
    <row r="1" spans="1:16" s="51" customFormat="1" ht="21" x14ac:dyDescent="0.25">
      <c r="A1" s="207" t="s">
        <v>310</v>
      </c>
      <c r="B1" s="29"/>
      <c r="C1" s="29"/>
      <c r="D1" s="29"/>
      <c r="E1" s="29"/>
      <c r="F1" s="29"/>
      <c r="G1" s="29"/>
      <c r="H1" s="29"/>
      <c r="I1" s="29"/>
      <c r="J1" s="29"/>
      <c r="K1" s="29"/>
      <c r="P1" s="82" t="s">
        <v>11</v>
      </c>
    </row>
    <row r="2" spans="1:16" ht="35.1" customHeight="1" x14ac:dyDescent="0.2">
      <c r="A2" s="207" t="s">
        <v>275</v>
      </c>
      <c r="B2" s="29"/>
      <c r="C2" s="29"/>
      <c r="D2" s="29"/>
      <c r="E2" s="29"/>
      <c r="F2" s="29"/>
      <c r="G2" s="29"/>
      <c r="H2" s="29"/>
      <c r="I2" s="29"/>
      <c r="J2" s="29"/>
      <c r="K2" s="29"/>
    </row>
    <row r="3" spans="1:16" s="10" customFormat="1" ht="38.1" customHeight="1" thickBot="1" x14ac:dyDescent="0.35">
      <c r="A3" s="128" t="s">
        <v>90</v>
      </c>
      <c r="B3" s="7" t="s">
        <v>13</v>
      </c>
      <c r="C3" s="8" t="s">
        <v>14</v>
      </c>
      <c r="D3" s="8" t="s">
        <v>15</v>
      </c>
      <c r="E3" s="8" t="s">
        <v>16</v>
      </c>
      <c r="F3" s="133" t="s">
        <v>17</v>
      </c>
      <c r="G3" s="8" t="s">
        <v>18</v>
      </c>
      <c r="H3" s="8" t="s">
        <v>19</v>
      </c>
      <c r="I3" s="8" t="s">
        <v>20</v>
      </c>
      <c r="J3" s="8" t="s">
        <v>21</v>
      </c>
      <c r="K3" s="8" t="s">
        <v>22</v>
      </c>
    </row>
    <row r="4" spans="1:16" ht="18" customHeight="1" x14ac:dyDescent="0.2">
      <c r="A4" s="129" t="s">
        <v>24</v>
      </c>
      <c r="B4" s="12">
        <v>1933</v>
      </c>
      <c r="C4" s="12">
        <v>2438</v>
      </c>
      <c r="D4" s="12">
        <v>3577</v>
      </c>
      <c r="E4" s="12">
        <v>3278</v>
      </c>
      <c r="F4" s="135">
        <v>4477</v>
      </c>
      <c r="G4" s="14">
        <v>24.721532461997906</v>
      </c>
      <c r="H4" s="14">
        <v>31.236550252971433</v>
      </c>
      <c r="I4" s="14">
        <v>45.9470898926484</v>
      </c>
      <c r="J4" s="14">
        <v>42.248327592624982</v>
      </c>
      <c r="K4" s="14">
        <v>58.10865293907375</v>
      </c>
    </row>
    <row r="5" spans="1:16" ht="15" customHeight="1" x14ac:dyDescent="0.2">
      <c r="A5" s="130" t="s">
        <v>26</v>
      </c>
      <c r="B5" s="18">
        <v>41</v>
      </c>
      <c r="C5" s="18">
        <v>45</v>
      </c>
      <c r="D5" s="18">
        <v>88</v>
      </c>
      <c r="E5" s="18">
        <v>85</v>
      </c>
      <c r="F5" s="136">
        <v>103</v>
      </c>
      <c r="G5" s="19">
        <v>11.758520721606036</v>
      </c>
      <c r="H5" s="19">
        <v>12.878221173682231</v>
      </c>
      <c r="I5" s="19">
        <v>25.100686228718413</v>
      </c>
      <c r="J5" s="19">
        <v>24.294723568787759</v>
      </c>
      <c r="K5" s="19">
        <v>29.692073970473889</v>
      </c>
    </row>
    <row r="6" spans="1:16" ht="16.5" customHeight="1" x14ac:dyDescent="0.2">
      <c r="A6" s="285" t="s">
        <v>263</v>
      </c>
      <c r="B6" s="18">
        <v>0</v>
      </c>
      <c r="C6" s="18" t="s">
        <v>97</v>
      </c>
      <c r="D6" s="18" t="s">
        <v>97</v>
      </c>
      <c r="E6" s="18" t="s">
        <v>97</v>
      </c>
      <c r="F6" s="136" t="s">
        <v>97</v>
      </c>
      <c r="G6" s="19">
        <v>0</v>
      </c>
      <c r="H6" s="19" t="s">
        <v>97</v>
      </c>
      <c r="I6" s="19" t="s">
        <v>97</v>
      </c>
      <c r="J6" s="19" t="s">
        <v>97</v>
      </c>
      <c r="K6" s="19" t="s">
        <v>97</v>
      </c>
    </row>
    <row r="7" spans="1:16" ht="15" customHeight="1" x14ac:dyDescent="0.2">
      <c r="A7" s="130" t="s">
        <v>28</v>
      </c>
      <c r="B7" s="18">
        <v>0</v>
      </c>
      <c r="C7" s="18">
        <v>0</v>
      </c>
      <c r="D7" s="18">
        <v>0</v>
      </c>
      <c r="E7" s="18">
        <v>0</v>
      </c>
      <c r="F7" s="136">
        <v>0</v>
      </c>
      <c r="G7" s="19">
        <v>0</v>
      </c>
      <c r="H7" s="19">
        <v>0</v>
      </c>
      <c r="I7" s="19">
        <v>0</v>
      </c>
      <c r="J7" s="19">
        <v>0</v>
      </c>
      <c r="K7" s="19">
        <v>0</v>
      </c>
    </row>
    <row r="8" spans="1:16" ht="15" customHeight="1" x14ac:dyDescent="0.2">
      <c r="A8" s="130" t="s">
        <v>29</v>
      </c>
      <c r="B8" s="18" t="s">
        <v>97</v>
      </c>
      <c r="C8" s="18">
        <v>0</v>
      </c>
      <c r="D8" s="18">
        <v>0</v>
      </c>
      <c r="E8" s="18">
        <v>0</v>
      </c>
      <c r="F8" s="136" t="s">
        <v>97</v>
      </c>
      <c r="G8" s="19" t="s">
        <v>97</v>
      </c>
      <c r="H8" s="19">
        <v>0</v>
      </c>
      <c r="I8" s="19">
        <v>0</v>
      </c>
      <c r="J8" s="19">
        <v>0</v>
      </c>
      <c r="K8" s="19" t="s">
        <v>97</v>
      </c>
    </row>
    <row r="9" spans="1:16" ht="15" customHeight="1" x14ac:dyDescent="0.2">
      <c r="A9" s="130" t="s">
        <v>30</v>
      </c>
      <c r="B9" s="18" t="s">
        <v>97</v>
      </c>
      <c r="C9" s="18">
        <v>12</v>
      </c>
      <c r="D9" s="18">
        <v>30</v>
      </c>
      <c r="E9" s="18">
        <v>31</v>
      </c>
      <c r="F9" s="136">
        <v>19</v>
      </c>
      <c r="G9" s="19" t="s">
        <v>97</v>
      </c>
      <c r="H9" s="19">
        <v>25.126978829373787</v>
      </c>
      <c r="I9" s="19">
        <v>64.532878134539317</v>
      </c>
      <c r="J9" s="19">
        <v>71.18450310266698</v>
      </c>
      <c r="K9" s="19">
        <v>45.45665158321021</v>
      </c>
    </row>
    <row r="10" spans="1:16" ht="15" customHeight="1" x14ac:dyDescent="0.2">
      <c r="A10" s="130" t="s">
        <v>31</v>
      </c>
      <c r="B10" s="18" t="s">
        <v>97</v>
      </c>
      <c r="C10" s="18" t="s">
        <v>97</v>
      </c>
      <c r="D10" s="18">
        <v>0</v>
      </c>
      <c r="E10" s="18" t="s">
        <v>97</v>
      </c>
      <c r="F10" s="136" t="s">
        <v>97</v>
      </c>
      <c r="G10" s="19" t="s">
        <v>97</v>
      </c>
      <c r="H10" s="19" t="s">
        <v>97</v>
      </c>
      <c r="I10" s="19">
        <v>0</v>
      </c>
      <c r="J10" s="19" t="s">
        <v>97</v>
      </c>
      <c r="K10" s="19" t="s">
        <v>97</v>
      </c>
    </row>
    <row r="11" spans="1:16" ht="15" customHeight="1" x14ac:dyDescent="0.2">
      <c r="A11" s="130" t="s">
        <v>32</v>
      </c>
      <c r="B11" s="18" t="s">
        <v>97</v>
      </c>
      <c r="C11" s="18">
        <v>0</v>
      </c>
      <c r="D11" s="18" t="s">
        <v>97</v>
      </c>
      <c r="E11" s="18">
        <v>0</v>
      </c>
      <c r="F11" s="136" t="s">
        <v>97</v>
      </c>
      <c r="G11" s="19" t="s">
        <v>97</v>
      </c>
      <c r="H11" s="19">
        <v>0</v>
      </c>
      <c r="I11" s="19" t="s">
        <v>97</v>
      </c>
      <c r="J11" s="19">
        <v>0</v>
      </c>
      <c r="K11" s="19" t="s">
        <v>97</v>
      </c>
    </row>
    <row r="12" spans="1:16" ht="15" customHeight="1" x14ac:dyDescent="0.2">
      <c r="A12" s="132" t="s">
        <v>33</v>
      </c>
      <c r="B12" s="18">
        <v>24</v>
      </c>
      <c r="C12" s="18">
        <v>34</v>
      </c>
      <c r="D12" s="18">
        <v>40</v>
      </c>
      <c r="E12" s="18">
        <v>43</v>
      </c>
      <c r="F12" s="136">
        <v>42</v>
      </c>
      <c r="G12" s="19">
        <v>11.199640695043204</v>
      </c>
      <c r="H12" s="19">
        <v>15.803139206203356</v>
      </c>
      <c r="I12" s="19">
        <v>18.553417594222005</v>
      </c>
      <c r="J12" s="19">
        <v>19.914594972099</v>
      </c>
      <c r="K12" s="19">
        <v>19.524434418396286</v>
      </c>
    </row>
    <row r="13" spans="1:16" ht="15" customHeight="1" x14ac:dyDescent="0.2">
      <c r="A13" s="130" t="s">
        <v>34</v>
      </c>
      <c r="B13" s="18">
        <v>0</v>
      </c>
      <c r="C13" s="18">
        <v>0</v>
      </c>
      <c r="D13" s="18">
        <v>0</v>
      </c>
      <c r="E13" s="18" t="s">
        <v>97</v>
      </c>
      <c r="F13" s="136" t="s">
        <v>97</v>
      </c>
      <c r="G13" s="19">
        <v>0</v>
      </c>
      <c r="H13" s="19">
        <v>0</v>
      </c>
      <c r="I13" s="19">
        <v>0</v>
      </c>
      <c r="J13" s="19" t="s">
        <v>97</v>
      </c>
      <c r="K13" s="19" t="s">
        <v>97</v>
      </c>
    </row>
    <row r="14" spans="1:16" ht="15" customHeight="1" x14ac:dyDescent="0.2">
      <c r="A14" s="130" t="s">
        <v>35</v>
      </c>
      <c r="B14" s="18" t="s">
        <v>97</v>
      </c>
      <c r="C14" s="18" t="s">
        <v>97</v>
      </c>
      <c r="D14" s="18" t="s">
        <v>97</v>
      </c>
      <c r="E14" s="18" t="s">
        <v>97</v>
      </c>
      <c r="F14" s="136" t="s">
        <v>97</v>
      </c>
      <c r="G14" s="19" t="s">
        <v>97</v>
      </c>
      <c r="H14" s="19" t="s">
        <v>97</v>
      </c>
      <c r="I14" s="19" t="s">
        <v>97</v>
      </c>
      <c r="J14" s="19" t="s">
        <v>97</v>
      </c>
      <c r="K14" s="19" t="s">
        <v>97</v>
      </c>
    </row>
    <row r="15" spans="1:16" ht="15" customHeight="1" x14ac:dyDescent="0.2">
      <c r="A15" s="130" t="s">
        <v>36</v>
      </c>
      <c r="B15" s="18">
        <v>267</v>
      </c>
      <c r="C15" s="18">
        <v>229</v>
      </c>
      <c r="D15" s="18">
        <v>209</v>
      </c>
      <c r="E15" s="18">
        <v>169</v>
      </c>
      <c r="F15" s="136">
        <v>211</v>
      </c>
      <c r="G15" s="19">
        <v>130.4067772084085</v>
      </c>
      <c r="H15" s="19">
        <v>110.99402319017784</v>
      </c>
      <c r="I15" s="19">
        <v>100.4124258556634</v>
      </c>
      <c r="J15" s="19">
        <v>80.624996080643868</v>
      </c>
      <c r="K15" s="19">
        <v>100.13059473528097</v>
      </c>
    </row>
    <row r="16" spans="1:16" ht="15" customHeight="1" x14ac:dyDescent="0.2">
      <c r="A16" s="130" t="s">
        <v>37</v>
      </c>
      <c r="B16" s="18">
        <v>0</v>
      </c>
      <c r="C16" s="18">
        <v>0</v>
      </c>
      <c r="D16" s="18" t="s">
        <v>97</v>
      </c>
      <c r="E16" s="18" t="s">
        <v>97</v>
      </c>
      <c r="F16" s="136" t="s">
        <v>97</v>
      </c>
      <c r="G16" s="19">
        <v>0</v>
      </c>
      <c r="H16" s="19">
        <v>0</v>
      </c>
      <c r="I16" s="19" t="s">
        <v>97</v>
      </c>
      <c r="J16" s="19" t="s">
        <v>97</v>
      </c>
      <c r="K16" s="19" t="s">
        <v>97</v>
      </c>
    </row>
    <row r="17" spans="1:11" ht="15" customHeight="1" x14ac:dyDescent="0.2">
      <c r="A17" s="132" t="s">
        <v>38</v>
      </c>
      <c r="B17" s="18" t="s">
        <v>97</v>
      </c>
      <c r="C17" s="18" t="s">
        <v>97</v>
      </c>
      <c r="D17" s="18" t="s">
        <v>97</v>
      </c>
      <c r="E17" s="18" t="s">
        <v>97</v>
      </c>
      <c r="F17" s="136">
        <v>18</v>
      </c>
      <c r="G17" s="19" t="s">
        <v>97</v>
      </c>
      <c r="H17" s="19" t="s">
        <v>97</v>
      </c>
      <c r="I17" s="19" t="s">
        <v>97</v>
      </c>
      <c r="J17" s="19" t="s">
        <v>97</v>
      </c>
      <c r="K17" s="19">
        <v>68.189153320612547</v>
      </c>
    </row>
    <row r="18" spans="1:11" ht="15" customHeight="1" x14ac:dyDescent="0.2">
      <c r="A18" s="130" t="s">
        <v>39</v>
      </c>
      <c r="B18" s="18" t="s">
        <v>97</v>
      </c>
      <c r="C18" s="18" t="s">
        <v>97</v>
      </c>
      <c r="D18" s="18">
        <v>22</v>
      </c>
      <c r="E18" s="18">
        <v>14</v>
      </c>
      <c r="F18" s="136">
        <v>22</v>
      </c>
      <c r="G18" s="19" t="s">
        <v>97</v>
      </c>
      <c r="H18" s="19" t="s">
        <v>97</v>
      </c>
      <c r="I18" s="19">
        <v>64.313340426808153</v>
      </c>
      <c r="J18" s="19">
        <v>41.387040509605107</v>
      </c>
      <c r="K18" s="19">
        <v>65.646693694003304</v>
      </c>
    </row>
    <row r="19" spans="1:11" ht="15" customHeight="1" x14ac:dyDescent="0.2">
      <c r="A19" s="130" t="s">
        <v>40</v>
      </c>
      <c r="B19" s="18">
        <v>0</v>
      </c>
      <c r="C19" s="18">
        <v>0</v>
      </c>
      <c r="D19" s="18">
        <v>0</v>
      </c>
      <c r="E19" s="18" t="s">
        <v>97</v>
      </c>
      <c r="F19" s="136" t="s">
        <v>97</v>
      </c>
      <c r="G19" s="19">
        <v>0</v>
      </c>
      <c r="H19" s="19">
        <v>0</v>
      </c>
      <c r="I19" s="19">
        <v>0</v>
      </c>
      <c r="J19" s="19" t="s">
        <v>97</v>
      </c>
      <c r="K19" s="19" t="s">
        <v>97</v>
      </c>
    </row>
    <row r="20" spans="1:11" ht="15" customHeight="1" x14ac:dyDescent="0.2">
      <c r="A20" s="130" t="s">
        <v>41</v>
      </c>
      <c r="B20" s="18">
        <v>181</v>
      </c>
      <c r="C20" s="18">
        <v>216</v>
      </c>
      <c r="D20" s="18">
        <v>264</v>
      </c>
      <c r="E20" s="18">
        <v>270</v>
      </c>
      <c r="F20" s="136">
        <v>320</v>
      </c>
      <c r="G20" s="19">
        <v>101.01248474055191</v>
      </c>
      <c r="H20" s="19">
        <v>118.99445623915253</v>
      </c>
      <c r="I20" s="19">
        <v>143.60597896525212</v>
      </c>
      <c r="J20" s="19">
        <v>145.75762168741053</v>
      </c>
      <c r="K20" s="19">
        <v>171.4208598745729</v>
      </c>
    </row>
    <row r="21" spans="1:11" ht="15" customHeight="1" x14ac:dyDescent="0.2">
      <c r="A21" s="130" t="s">
        <v>42</v>
      </c>
      <c r="B21" s="18">
        <v>17</v>
      </c>
      <c r="C21" s="18">
        <v>13</v>
      </c>
      <c r="D21" s="18">
        <v>27</v>
      </c>
      <c r="E21" s="18">
        <v>12</v>
      </c>
      <c r="F21" s="136">
        <v>31</v>
      </c>
      <c r="G21" s="19">
        <v>59.921192438492987</v>
      </c>
      <c r="H21" s="19">
        <v>45.298284215327428</v>
      </c>
      <c r="I21" s="19">
        <v>93.176615247213547</v>
      </c>
      <c r="J21" s="19">
        <v>40.651911214981567</v>
      </c>
      <c r="K21" s="19">
        <v>103.81872848300652</v>
      </c>
    </row>
    <row r="22" spans="1:11" ht="15" customHeight="1" x14ac:dyDescent="0.2">
      <c r="A22" s="130" t="s">
        <v>43</v>
      </c>
      <c r="B22" s="18">
        <v>0</v>
      </c>
      <c r="C22" s="18" t="s">
        <v>97</v>
      </c>
      <c r="D22" s="18" t="s">
        <v>97</v>
      </c>
      <c r="E22" s="18" t="s">
        <v>97</v>
      </c>
      <c r="F22" s="136" t="s">
        <v>97</v>
      </c>
      <c r="G22" s="19">
        <v>0</v>
      </c>
      <c r="H22" s="19" t="s">
        <v>97</v>
      </c>
      <c r="I22" s="19" t="s">
        <v>97</v>
      </c>
      <c r="J22" s="19" t="s">
        <v>97</v>
      </c>
      <c r="K22" s="19" t="s">
        <v>97</v>
      </c>
    </row>
    <row r="23" spans="1:11" ht="15" customHeight="1" x14ac:dyDescent="0.2">
      <c r="A23" s="130" t="s">
        <v>44</v>
      </c>
      <c r="B23" s="18">
        <v>0</v>
      </c>
      <c r="C23" s="18">
        <v>0</v>
      </c>
      <c r="D23" s="18" t="s">
        <v>97</v>
      </c>
      <c r="E23" s="18">
        <v>0</v>
      </c>
      <c r="F23" s="136">
        <v>0</v>
      </c>
      <c r="G23" s="19">
        <v>0</v>
      </c>
      <c r="H23" s="19">
        <v>0</v>
      </c>
      <c r="I23" s="19" t="s">
        <v>97</v>
      </c>
      <c r="J23" s="19">
        <v>0</v>
      </c>
      <c r="K23" s="19">
        <v>0</v>
      </c>
    </row>
    <row r="24" spans="1:11" ht="15" customHeight="1" x14ac:dyDescent="0.2">
      <c r="A24" s="130" t="s">
        <v>45</v>
      </c>
      <c r="B24" s="18">
        <v>538</v>
      </c>
      <c r="C24" s="18">
        <v>610</v>
      </c>
      <c r="D24" s="18">
        <v>894</v>
      </c>
      <c r="E24" s="18">
        <v>768</v>
      </c>
      <c r="F24" s="136">
        <v>1097</v>
      </c>
      <c r="G24" s="19">
        <v>25.917223224328325</v>
      </c>
      <c r="H24" s="19">
        <v>29.70296753948455</v>
      </c>
      <c r="I24" s="19">
        <v>44.041501553445542</v>
      </c>
      <c r="J24" s="19">
        <v>38.32438339949703</v>
      </c>
      <c r="K24" s="19">
        <v>55.47923700916617</v>
      </c>
    </row>
    <row r="25" spans="1:11" ht="16.5" customHeight="1" x14ac:dyDescent="0.2">
      <c r="A25" s="285" t="s">
        <v>264</v>
      </c>
      <c r="B25" s="18">
        <v>37</v>
      </c>
      <c r="C25" s="18">
        <v>39</v>
      </c>
      <c r="D25" s="18">
        <v>62</v>
      </c>
      <c r="E25" s="18">
        <v>76</v>
      </c>
      <c r="F25" s="136">
        <v>99</v>
      </c>
      <c r="G25" s="19">
        <v>33.150385533245242</v>
      </c>
      <c r="H25" s="19">
        <v>35.050059400652202</v>
      </c>
      <c r="I25" s="19">
        <v>55.926422365116984</v>
      </c>
      <c r="J25" s="19">
        <v>68.839206465867846</v>
      </c>
      <c r="K25" s="19">
        <v>90.827072384507588</v>
      </c>
    </row>
    <row r="26" spans="1:11" ht="16.5" customHeight="1" x14ac:dyDescent="0.2">
      <c r="A26" s="285" t="s">
        <v>265</v>
      </c>
      <c r="B26" s="18" t="s">
        <v>97</v>
      </c>
      <c r="C26" s="18" t="s">
        <v>97</v>
      </c>
      <c r="D26" s="18" t="s">
        <v>97</v>
      </c>
      <c r="E26" s="18" t="s">
        <v>97</v>
      </c>
      <c r="F26" s="136" t="s">
        <v>97</v>
      </c>
      <c r="G26" s="19" t="s">
        <v>97</v>
      </c>
      <c r="H26" s="19" t="s">
        <v>97</v>
      </c>
      <c r="I26" s="19" t="s">
        <v>97</v>
      </c>
      <c r="J26" s="19" t="s">
        <v>97</v>
      </c>
      <c r="K26" s="19" t="s">
        <v>97</v>
      </c>
    </row>
    <row r="27" spans="1:11" ht="15" customHeight="1" x14ac:dyDescent="0.2">
      <c r="A27" s="130" t="s">
        <v>48</v>
      </c>
      <c r="B27" s="18">
        <v>55</v>
      </c>
      <c r="C27" s="18">
        <v>85</v>
      </c>
      <c r="D27" s="18">
        <v>84</v>
      </c>
      <c r="E27" s="18">
        <v>41</v>
      </c>
      <c r="F27" s="136">
        <v>102</v>
      </c>
      <c r="G27" s="19">
        <v>165.4747346378191</v>
      </c>
      <c r="H27" s="19">
        <v>252.92755702780562</v>
      </c>
      <c r="I27" s="19">
        <v>249.15435906098347</v>
      </c>
      <c r="J27" s="19">
        <v>120.28203701335033</v>
      </c>
      <c r="K27" s="19">
        <v>297.76492190620235</v>
      </c>
    </row>
    <row r="28" spans="1:11" ht="15" customHeight="1" x14ac:dyDescent="0.2">
      <c r="A28" s="130" t="s">
        <v>49</v>
      </c>
      <c r="B28" s="18">
        <v>2</v>
      </c>
      <c r="C28" s="18">
        <v>1</v>
      </c>
      <c r="D28" s="18">
        <v>4</v>
      </c>
      <c r="E28" s="18">
        <v>3</v>
      </c>
      <c r="F28" s="136">
        <v>7</v>
      </c>
      <c r="G28" s="19">
        <v>5.2434911100244097</v>
      </c>
      <c r="H28" s="19">
        <v>2.6280373410735831</v>
      </c>
      <c r="I28" s="19">
        <v>10.520865237365719</v>
      </c>
      <c r="J28" s="19">
        <v>7.9058727684542482</v>
      </c>
      <c r="K28" s="19">
        <v>18.539922428805745</v>
      </c>
    </row>
    <row r="29" spans="1:11" ht="15" customHeight="1" x14ac:dyDescent="0.2">
      <c r="A29" s="130" t="s">
        <v>50</v>
      </c>
      <c r="B29" s="18" t="s">
        <v>97</v>
      </c>
      <c r="C29" s="18">
        <v>0</v>
      </c>
      <c r="D29" s="18">
        <v>0</v>
      </c>
      <c r="E29" s="18" t="s">
        <v>97</v>
      </c>
      <c r="F29" s="136">
        <v>0</v>
      </c>
      <c r="G29" s="19" t="s">
        <v>97</v>
      </c>
      <c r="H29" s="19">
        <v>0</v>
      </c>
      <c r="I29" s="19">
        <v>0</v>
      </c>
      <c r="J29" s="19" t="s">
        <v>97</v>
      </c>
      <c r="K29" s="19">
        <v>0</v>
      </c>
    </row>
    <row r="30" spans="1:11" ht="15" customHeight="1" x14ac:dyDescent="0.2">
      <c r="A30" s="130" t="s">
        <v>51</v>
      </c>
      <c r="B30" s="18">
        <v>0</v>
      </c>
      <c r="C30" s="18" t="s">
        <v>97</v>
      </c>
      <c r="D30" s="18" t="s">
        <v>97</v>
      </c>
      <c r="E30" s="18" t="s">
        <v>97</v>
      </c>
      <c r="F30" s="136" t="s">
        <v>97</v>
      </c>
      <c r="G30" s="19">
        <v>0</v>
      </c>
      <c r="H30" s="19" t="s">
        <v>97</v>
      </c>
      <c r="I30" s="19" t="s">
        <v>97</v>
      </c>
      <c r="J30" s="19" t="s">
        <v>97</v>
      </c>
      <c r="K30" s="19" t="s">
        <v>97</v>
      </c>
    </row>
    <row r="31" spans="1:11" ht="15" customHeight="1" x14ac:dyDescent="0.2">
      <c r="A31" s="130" t="s">
        <v>52</v>
      </c>
      <c r="B31" s="18">
        <v>19</v>
      </c>
      <c r="C31" s="18">
        <v>39</v>
      </c>
      <c r="D31" s="18">
        <v>63</v>
      </c>
      <c r="E31" s="18">
        <v>68</v>
      </c>
      <c r="F31" s="136">
        <v>68</v>
      </c>
      <c r="G31" s="19">
        <v>32.985138332651104</v>
      </c>
      <c r="H31" s="19">
        <v>67.123770463001122</v>
      </c>
      <c r="I31" s="19">
        <v>106.94904899893444</v>
      </c>
      <c r="J31" s="19">
        <v>114.13365630087482</v>
      </c>
      <c r="K31" s="19">
        <v>112.84424922818148</v>
      </c>
    </row>
    <row r="32" spans="1:11" ht="15" customHeight="1" x14ac:dyDescent="0.2">
      <c r="A32" s="130" t="s">
        <v>53</v>
      </c>
      <c r="B32" s="18">
        <v>0</v>
      </c>
      <c r="C32" s="18" t="s">
        <v>97</v>
      </c>
      <c r="D32" s="18">
        <v>0</v>
      </c>
      <c r="E32" s="18">
        <v>0</v>
      </c>
      <c r="F32" s="136">
        <v>0</v>
      </c>
      <c r="G32" s="19">
        <v>0</v>
      </c>
      <c r="H32" s="19" t="s">
        <v>97</v>
      </c>
      <c r="I32" s="19">
        <v>0</v>
      </c>
      <c r="J32" s="19">
        <v>0</v>
      </c>
      <c r="K32" s="19">
        <v>0</v>
      </c>
    </row>
    <row r="33" spans="1:11" ht="15" customHeight="1" x14ac:dyDescent="0.2">
      <c r="A33" s="130" t="s">
        <v>54</v>
      </c>
      <c r="B33" s="18">
        <v>0</v>
      </c>
      <c r="C33" s="18">
        <v>0</v>
      </c>
      <c r="D33" s="18">
        <v>0</v>
      </c>
      <c r="E33" s="18">
        <v>0</v>
      </c>
      <c r="F33" s="136">
        <v>0</v>
      </c>
      <c r="G33" s="19">
        <v>0</v>
      </c>
      <c r="H33" s="19">
        <v>0</v>
      </c>
      <c r="I33" s="19">
        <v>0</v>
      </c>
      <c r="J33" s="19">
        <v>0</v>
      </c>
      <c r="K33" s="19">
        <v>0</v>
      </c>
    </row>
    <row r="34" spans="1:11" ht="15" customHeight="1" x14ac:dyDescent="0.2">
      <c r="A34" s="130" t="s">
        <v>55</v>
      </c>
      <c r="B34" s="18">
        <v>9</v>
      </c>
      <c r="C34" s="18">
        <v>17</v>
      </c>
      <c r="D34" s="18">
        <v>29</v>
      </c>
      <c r="E34" s="18">
        <v>17</v>
      </c>
      <c r="F34" s="136">
        <v>31</v>
      </c>
      <c r="G34" s="19">
        <v>10.696696960720585</v>
      </c>
      <c r="H34" s="19">
        <v>20.174769038116093</v>
      </c>
      <c r="I34" s="19">
        <v>34.341173886115257</v>
      </c>
      <c r="J34" s="19">
        <v>20.220527050243863</v>
      </c>
      <c r="K34" s="19">
        <v>36.835249090118431</v>
      </c>
    </row>
    <row r="35" spans="1:11" ht="15" customHeight="1" x14ac:dyDescent="0.2">
      <c r="A35" s="130" t="s">
        <v>56</v>
      </c>
      <c r="B35" s="18" t="s">
        <v>97</v>
      </c>
      <c r="C35" s="18" t="s">
        <v>97</v>
      </c>
      <c r="D35" s="18" t="s">
        <v>97</v>
      </c>
      <c r="E35" s="18" t="s">
        <v>97</v>
      </c>
      <c r="F35" s="136">
        <v>13</v>
      </c>
      <c r="G35" s="19" t="s">
        <v>97</v>
      </c>
      <c r="H35" s="19" t="s">
        <v>97</v>
      </c>
      <c r="I35" s="19" t="s">
        <v>97</v>
      </c>
      <c r="J35" s="19" t="s">
        <v>97</v>
      </c>
      <c r="K35" s="19">
        <v>51.051214952175521</v>
      </c>
    </row>
    <row r="36" spans="1:11" ht="15" customHeight="1" x14ac:dyDescent="0.2">
      <c r="A36" s="130" t="s">
        <v>57</v>
      </c>
      <c r="B36" s="18" t="s">
        <v>97</v>
      </c>
      <c r="C36" s="18" t="s">
        <v>97</v>
      </c>
      <c r="D36" s="18" t="s">
        <v>97</v>
      </c>
      <c r="E36" s="18">
        <v>0</v>
      </c>
      <c r="F36" s="136">
        <v>0</v>
      </c>
      <c r="G36" s="19" t="s">
        <v>97</v>
      </c>
      <c r="H36" s="19" t="s">
        <v>97</v>
      </c>
      <c r="I36" s="19" t="s">
        <v>97</v>
      </c>
      <c r="J36" s="19">
        <v>0</v>
      </c>
      <c r="K36" s="19">
        <v>0</v>
      </c>
    </row>
    <row r="37" spans="1:11" ht="15" customHeight="1" x14ac:dyDescent="0.2">
      <c r="A37" s="130" t="s">
        <v>58</v>
      </c>
      <c r="B37" s="18">
        <v>81</v>
      </c>
      <c r="C37" s="18">
        <v>90</v>
      </c>
      <c r="D37" s="18">
        <v>130</v>
      </c>
      <c r="E37" s="18">
        <v>122</v>
      </c>
      <c r="F37" s="136">
        <v>207</v>
      </c>
      <c r="G37" s="19">
        <v>13.119432808213741</v>
      </c>
      <c r="H37" s="19">
        <v>14.687499834086289</v>
      </c>
      <c r="I37" s="19">
        <v>21.382072463329784</v>
      </c>
      <c r="J37" s="19">
        <v>20.247236588075573</v>
      </c>
      <c r="K37" s="19">
        <v>34.796495472781615</v>
      </c>
    </row>
    <row r="38" spans="1:11" ht="15" customHeight="1" x14ac:dyDescent="0.2">
      <c r="A38" s="130" t="s">
        <v>59</v>
      </c>
      <c r="B38" s="18">
        <v>5</v>
      </c>
      <c r="C38" s="18">
        <v>6</v>
      </c>
      <c r="D38" s="18">
        <v>12</v>
      </c>
      <c r="E38" s="18">
        <v>6</v>
      </c>
      <c r="F38" s="136">
        <v>7</v>
      </c>
      <c r="G38" s="19">
        <v>7.1142842037748455</v>
      </c>
      <c r="H38" s="19">
        <v>8.373765687465502</v>
      </c>
      <c r="I38" s="19">
        <v>16.436210237969632</v>
      </c>
      <c r="J38" s="19">
        <v>8.1237555650844584</v>
      </c>
      <c r="K38" s="19">
        <v>9.3688179691716336</v>
      </c>
    </row>
    <row r="39" spans="1:11" ht="15" customHeight="1" x14ac:dyDescent="0.2">
      <c r="A39" s="130" t="s">
        <v>60</v>
      </c>
      <c r="B39" s="18">
        <v>0</v>
      </c>
      <c r="C39" s="18">
        <v>0</v>
      </c>
      <c r="D39" s="18" t="s">
        <v>97</v>
      </c>
      <c r="E39" s="18">
        <v>0</v>
      </c>
      <c r="F39" s="136" t="s">
        <v>97</v>
      </c>
      <c r="G39" s="19">
        <v>0</v>
      </c>
      <c r="H39" s="19">
        <v>0</v>
      </c>
      <c r="I39" s="19" t="s">
        <v>97</v>
      </c>
      <c r="J39" s="19">
        <v>0</v>
      </c>
      <c r="K39" s="19" t="s">
        <v>97</v>
      </c>
    </row>
    <row r="40" spans="1:11" ht="15" customHeight="1" x14ac:dyDescent="0.2">
      <c r="A40" s="130" t="s">
        <v>61</v>
      </c>
      <c r="B40" s="18">
        <v>66</v>
      </c>
      <c r="C40" s="18">
        <v>97</v>
      </c>
      <c r="D40" s="18">
        <v>165</v>
      </c>
      <c r="E40" s="18">
        <v>186</v>
      </c>
      <c r="F40" s="136">
        <v>266</v>
      </c>
      <c r="G40" s="19">
        <v>14.050052614298767</v>
      </c>
      <c r="H40" s="19">
        <v>20.567124102431759</v>
      </c>
      <c r="I40" s="19">
        <v>34.861435524169664</v>
      </c>
      <c r="J40" s="19">
        <v>39.105478415752394</v>
      </c>
      <c r="K40" s="19">
        <v>55.781273066085561</v>
      </c>
    </row>
    <row r="41" spans="1:11" ht="15" customHeight="1" x14ac:dyDescent="0.2">
      <c r="A41" s="130" t="s">
        <v>62</v>
      </c>
      <c r="B41" s="18">
        <v>58</v>
      </c>
      <c r="C41" s="18">
        <v>70</v>
      </c>
      <c r="D41" s="18">
        <v>150</v>
      </c>
      <c r="E41" s="18">
        <v>140</v>
      </c>
      <c r="F41" s="136">
        <v>197</v>
      </c>
      <c r="G41" s="19">
        <v>18.492354361586692</v>
      </c>
      <c r="H41" s="19">
        <v>22.116987219516666</v>
      </c>
      <c r="I41" s="19">
        <v>46.996609384165723</v>
      </c>
      <c r="J41" s="19">
        <v>43.516848126813535</v>
      </c>
      <c r="K41" s="19">
        <v>61.29909248894203</v>
      </c>
    </row>
    <row r="42" spans="1:11" ht="15" customHeight="1" x14ac:dyDescent="0.2">
      <c r="A42" s="130" t="s">
        <v>63</v>
      </c>
      <c r="B42" s="18" t="s">
        <v>97</v>
      </c>
      <c r="C42" s="18" t="s">
        <v>97</v>
      </c>
      <c r="D42" s="18" t="s">
        <v>97</v>
      </c>
      <c r="E42" s="18" t="s">
        <v>97</v>
      </c>
      <c r="F42" s="136" t="s">
        <v>97</v>
      </c>
      <c r="G42" s="19" t="s">
        <v>97</v>
      </c>
      <c r="H42" s="19" t="s">
        <v>97</v>
      </c>
      <c r="I42" s="19" t="s">
        <v>97</v>
      </c>
      <c r="J42" s="19" t="s">
        <v>97</v>
      </c>
      <c r="K42" s="19" t="s">
        <v>97</v>
      </c>
    </row>
    <row r="43" spans="1:11" ht="15" customHeight="1" x14ac:dyDescent="0.2">
      <c r="A43" s="130" t="s">
        <v>64</v>
      </c>
      <c r="B43" s="18">
        <v>165</v>
      </c>
      <c r="C43" s="18">
        <v>299</v>
      </c>
      <c r="D43" s="18">
        <v>450</v>
      </c>
      <c r="E43" s="18">
        <v>413</v>
      </c>
      <c r="F43" s="136">
        <v>533</v>
      </c>
      <c r="G43" s="19">
        <v>36.988070705923931</v>
      </c>
      <c r="H43" s="19">
        <v>66.865294469387621</v>
      </c>
      <c r="I43" s="19">
        <v>100.17138189016308</v>
      </c>
      <c r="J43" s="19">
        <v>91.745814769148694</v>
      </c>
      <c r="K43" s="19">
        <v>118.39402170077362</v>
      </c>
    </row>
    <row r="44" spans="1:11" ht="15" customHeight="1" x14ac:dyDescent="0.2">
      <c r="A44" s="130" t="s">
        <v>65</v>
      </c>
      <c r="B44" s="18">
        <v>116</v>
      </c>
      <c r="C44" s="18">
        <v>140</v>
      </c>
      <c r="D44" s="18">
        <v>199</v>
      </c>
      <c r="E44" s="18">
        <v>183</v>
      </c>
      <c r="F44" s="136">
        <v>244</v>
      </c>
      <c r="G44" s="19">
        <v>18.113523495427369</v>
      </c>
      <c r="H44" s="19">
        <v>21.952657869022325</v>
      </c>
      <c r="I44" s="19">
        <v>31.431864335761805</v>
      </c>
      <c r="J44" s="19">
        <v>29.011867358527144</v>
      </c>
      <c r="K44" s="19">
        <v>39.041163453704584</v>
      </c>
    </row>
    <row r="45" spans="1:11" ht="15" customHeight="1" x14ac:dyDescent="0.2">
      <c r="A45" s="130" t="s">
        <v>66</v>
      </c>
      <c r="B45" s="18">
        <v>19</v>
      </c>
      <c r="C45" s="18">
        <v>28</v>
      </c>
      <c r="D45" s="18">
        <v>49</v>
      </c>
      <c r="E45" s="18">
        <v>63</v>
      </c>
      <c r="F45" s="136">
        <v>76</v>
      </c>
      <c r="G45" s="19">
        <v>9.7734666950993159</v>
      </c>
      <c r="H45" s="19">
        <v>14.509278209584298</v>
      </c>
      <c r="I45" s="19">
        <v>25.626105393944403</v>
      </c>
      <c r="J45" s="19">
        <v>33.298627915450098</v>
      </c>
      <c r="K45" s="19">
        <v>41.293468110666858</v>
      </c>
    </row>
    <row r="46" spans="1:11" ht="15" customHeight="1" x14ac:dyDescent="0.2">
      <c r="A46" s="130" t="s">
        <v>67</v>
      </c>
      <c r="B46" s="18">
        <v>9</v>
      </c>
      <c r="C46" s="18">
        <v>38</v>
      </c>
      <c r="D46" s="18">
        <v>98</v>
      </c>
      <c r="E46" s="18">
        <v>73</v>
      </c>
      <c r="F46" s="136">
        <v>99</v>
      </c>
      <c r="G46" s="19">
        <v>5.9812459721935465</v>
      </c>
      <c r="H46" s="19">
        <v>25.019500908329512</v>
      </c>
      <c r="I46" s="19">
        <v>63.685064129543591</v>
      </c>
      <c r="J46" s="19">
        <v>46.819385990718402</v>
      </c>
      <c r="K46" s="19">
        <v>63.005573915784922</v>
      </c>
    </row>
    <row r="47" spans="1:11" ht="15" customHeight="1" x14ac:dyDescent="0.2">
      <c r="A47" s="130" t="s">
        <v>68</v>
      </c>
      <c r="B47" s="18">
        <v>4</v>
      </c>
      <c r="C47" s="18">
        <v>3</v>
      </c>
      <c r="D47" s="18">
        <v>3</v>
      </c>
      <c r="E47" s="18">
        <v>5</v>
      </c>
      <c r="F47" s="136">
        <v>8</v>
      </c>
      <c r="G47" s="19">
        <v>8.0198794510154183</v>
      </c>
      <c r="H47" s="19">
        <v>6.004057241081715</v>
      </c>
      <c r="I47" s="19">
        <v>6.0082160870683383</v>
      </c>
      <c r="J47" s="19">
        <v>9.9849825942775379</v>
      </c>
      <c r="K47" s="19">
        <v>16.215719817328303</v>
      </c>
    </row>
    <row r="48" spans="1:11" ht="15" customHeight="1" x14ac:dyDescent="0.2">
      <c r="A48" s="130" t="s">
        <v>69</v>
      </c>
      <c r="B48" s="18">
        <v>15</v>
      </c>
      <c r="C48" s="18">
        <v>15</v>
      </c>
      <c r="D48" s="18">
        <v>21</v>
      </c>
      <c r="E48" s="18">
        <v>19</v>
      </c>
      <c r="F48" s="136">
        <v>26</v>
      </c>
      <c r="G48" s="19">
        <v>10.897865287885601</v>
      </c>
      <c r="H48" s="19">
        <v>10.974613069443341</v>
      </c>
      <c r="I48" s="19">
        <v>15.467312969490445</v>
      </c>
      <c r="J48" s="19">
        <v>14.136400608633922</v>
      </c>
      <c r="K48" s="19">
        <v>19.581043191397708</v>
      </c>
    </row>
    <row r="49" spans="1:11" ht="15" customHeight="1" x14ac:dyDescent="0.2">
      <c r="A49" s="130" t="s">
        <v>70</v>
      </c>
      <c r="B49" s="18">
        <v>6</v>
      </c>
      <c r="C49" s="18">
        <v>11</v>
      </c>
      <c r="D49" s="18">
        <v>19</v>
      </c>
      <c r="E49" s="18">
        <v>14</v>
      </c>
      <c r="F49" s="136">
        <v>21</v>
      </c>
      <c r="G49" s="19">
        <v>6.5130928628208169</v>
      </c>
      <c r="H49" s="19">
        <v>11.92071073703262</v>
      </c>
      <c r="I49" s="19">
        <v>20.569909672331782</v>
      </c>
      <c r="J49" s="19">
        <v>15.178930121363388</v>
      </c>
      <c r="K49" s="19">
        <v>23.042787679582823</v>
      </c>
    </row>
    <row r="50" spans="1:11" ht="15" customHeight="1" x14ac:dyDescent="0.2">
      <c r="A50" s="130" t="s">
        <v>71</v>
      </c>
      <c r="B50" s="18">
        <v>60</v>
      </c>
      <c r="C50" s="18">
        <v>103</v>
      </c>
      <c r="D50" s="18">
        <v>169</v>
      </c>
      <c r="E50" s="18">
        <v>120</v>
      </c>
      <c r="F50" s="136">
        <v>162</v>
      </c>
      <c r="G50" s="19">
        <v>16.087140897830654</v>
      </c>
      <c r="H50" s="19">
        <v>27.725765179470066</v>
      </c>
      <c r="I50" s="19">
        <v>45.769749074418975</v>
      </c>
      <c r="J50" s="19">
        <v>32.668005189280635</v>
      </c>
      <c r="K50" s="19">
        <v>44.706103849324919</v>
      </c>
    </row>
    <row r="51" spans="1:11" ht="15" customHeight="1" x14ac:dyDescent="0.2">
      <c r="A51" s="130" t="s">
        <v>72</v>
      </c>
      <c r="B51" s="18">
        <v>0</v>
      </c>
      <c r="C51" s="18">
        <v>9</v>
      </c>
      <c r="D51" s="18">
        <v>11</v>
      </c>
      <c r="E51" s="18">
        <v>5</v>
      </c>
      <c r="F51" s="136">
        <v>17</v>
      </c>
      <c r="G51" s="19">
        <v>0</v>
      </c>
      <c r="H51" s="19">
        <v>16.920269968388304</v>
      </c>
      <c r="I51" s="19">
        <v>20.814246707419183</v>
      </c>
      <c r="J51" s="19">
        <v>9.4991760939295524</v>
      </c>
      <c r="K51" s="19">
        <v>32.953224761386977</v>
      </c>
    </row>
    <row r="52" spans="1:11" ht="15" customHeight="1" x14ac:dyDescent="0.2">
      <c r="A52" s="130" t="s">
        <v>73</v>
      </c>
      <c r="B52" s="18" t="s">
        <v>97</v>
      </c>
      <c r="C52" s="18" t="s">
        <v>97</v>
      </c>
      <c r="D52" s="18">
        <v>36</v>
      </c>
      <c r="E52" s="18">
        <v>44</v>
      </c>
      <c r="F52" s="136">
        <v>18</v>
      </c>
      <c r="G52" s="19" t="s">
        <v>97</v>
      </c>
      <c r="H52" s="19" t="s">
        <v>97</v>
      </c>
      <c r="I52" s="19">
        <v>111.5757587404651</v>
      </c>
      <c r="J52" s="19">
        <v>134.74159836225633</v>
      </c>
      <c r="K52" s="19">
        <v>54.626093698630427</v>
      </c>
    </row>
    <row r="53" spans="1:11" ht="15" customHeight="1" x14ac:dyDescent="0.2">
      <c r="A53" s="130" t="s">
        <v>74</v>
      </c>
      <c r="B53" s="18">
        <v>0</v>
      </c>
      <c r="C53" s="18">
        <v>0</v>
      </c>
      <c r="D53" s="18">
        <v>0</v>
      </c>
      <c r="E53" s="18">
        <v>0</v>
      </c>
      <c r="F53" s="136">
        <v>0</v>
      </c>
      <c r="G53" s="19">
        <v>0</v>
      </c>
      <c r="H53" s="19">
        <v>0</v>
      </c>
      <c r="I53" s="19">
        <v>0</v>
      </c>
      <c r="J53" s="19">
        <v>0</v>
      </c>
      <c r="K53" s="19">
        <v>0</v>
      </c>
    </row>
    <row r="54" spans="1:11" ht="15" customHeight="1" x14ac:dyDescent="0.2">
      <c r="A54" s="130" t="s">
        <v>75</v>
      </c>
      <c r="B54" s="18">
        <v>0</v>
      </c>
      <c r="C54" s="18">
        <v>0</v>
      </c>
      <c r="D54" s="18" t="s">
        <v>97</v>
      </c>
      <c r="E54" s="18" t="s">
        <v>97</v>
      </c>
      <c r="F54" s="136" t="s">
        <v>97</v>
      </c>
      <c r="G54" s="19">
        <v>0</v>
      </c>
      <c r="H54" s="19">
        <v>0</v>
      </c>
      <c r="I54" s="19" t="s">
        <v>97</v>
      </c>
      <c r="J54" s="19" t="s">
        <v>97</v>
      </c>
      <c r="K54" s="19" t="s">
        <v>97</v>
      </c>
    </row>
    <row r="55" spans="1:11" ht="15" customHeight="1" x14ac:dyDescent="0.2">
      <c r="A55" s="130" t="s">
        <v>76</v>
      </c>
      <c r="B55" s="18">
        <v>18</v>
      </c>
      <c r="C55" s="18">
        <v>22</v>
      </c>
      <c r="D55" s="18">
        <v>22</v>
      </c>
      <c r="E55" s="18">
        <v>31</v>
      </c>
      <c r="F55" s="136">
        <v>40</v>
      </c>
      <c r="G55" s="19">
        <v>21.344867854425662</v>
      </c>
      <c r="H55" s="19">
        <v>25.94331918220152</v>
      </c>
      <c r="I55" s="19">
        <v>25.819128260798131</v>
      </c>
      <c r="J55" s="19">
        <v>36.210858337374717</v>
      </c>
      <c r="K55" s="19">
        <v>46.759462318309787</v>
      </c>
    </row>
    <row r="56" spans="1:11" ht="15" customHeight="1" x14ac:dyDescent="0.2">
      <c r="A56" s="130" t="s">
        <v>77</v>
      </c>
      <c r="B56" s="18">
        <v>6</v>
      </c>
      <c r="C56" s="18">
        <v>3</v>
      </c>
      <c r="D56" s="18">
        <v>7</v>
      </c>
      <c r="E56" s="18">
        <v>7</v>
      </c>
      <c r="F56" s="136">
        <v>16</v>
      </c>
      <c r="G56" s="19">
        <v>6.7518957577236964</v>
      </c>
      <c r="H56" s="19">
        <v>3.4035695768546139</v>
      </c>
      <c r="I56" s="19">
        <v>8.0017723218456052</v>
      </c>
      <c r="J56" s="19">
        <v>8.0348033911441803</v>
      </c>
      <c r="K56" s="19">
        <v>18.523610146399456</v>
      </c>
    </row>
    <row r="57" spans="1:11" ht="15" customHeight="1" x14ac:dyDescent="0.2">
      <c r="A57" s="130" t="s">
        <v>78</v>
      </c>
      <c r="B57" s="18">
        <v>44</v>
      </c>
      <c r="C57" s="18">
        <v>69</v>
      </c>
      <c r="D57" s="18">
        <v>63</v>
      </c>
      <c r="E57" s="18">
        <v>67</v>
      </c>
      <c r="F57" s="136">
        <v>93</v>
      </c>
      <c r="G57" s="19">
        <v>39.390628600869462</v>
      </c>
      <c r="H57" s="19">
        <v>61.377615544796988</v>
      </c>
      <c r="I57" s="19">
        <v>55.724281684471187</v>
      </c>
      <c r="J57" s="19">
        <v>58.86832129522854</v>
      </c>
      <c r="K57" s="19">
        <v>81.633454719565052</v>
      </c>
    </row>
    <row r="58" spans="1:11" ht="15" customHeight="1" x14ac:dyDescent="0.2">
      <c r="A58" s="130" t="s">
        <v>79</v>
      </c>
      <c r="B58" s="18" t="s">
        <v>97</v>
      </c>
      <c r="C58" s="18" t="s">
        <v>97</v>
      </c>
      <c r="D58" s="18" t="s">
        <v>97</v>
      </c>
      <c r="E58" s="18">
        <v>14</v>
      </c>
      <c r="F58" s="136">
        <v>20</v>
      </c>
      <c r="G58" s="19" t="s">
        <v>97</v>
      </c>
      <c r="H58" s="19" t="s">
        <v>97</v>
      </c>
      <c r="I58" s="19" t="s">
        <v>97</v>
      </c>
      <c r="J58" s="19">
        <v>70.17539405320349</v>
      </c>
      <c r="K58" s="19">
        <v>99.653465995611228</v>
      </c>
    </row>
    <row r="59" spans="1:11" ht="15" customHeight="1" x14ac:dyDescent="0.2">
      <c r="A59" s="130" t="s">
        <v>80</v>
      </c>
      <c r="B59" s="18" t="s">
        <v>97</v>
      </c>
      <c r="C59" s="18" t="s">
        <v>97</v>
      </c>
      <c r="D59" s="18" t="s">
        <v>97</v>
      </c>
      <c r="E59" s="18" t="s">
        <v>97</v>
      </c>
      <c r="F59" s="136" t="s">
        <v>97</v>
      </c>
      <c r="G59" s="19" t="s">
        <v>97</v>
      </c>
      <c r="H59" s="19" t="s">
        <v>97</v>
      </c>
      <c r="I59" s="19" t="s">
        <v>97</v>
      </c>
      <c r="J59" s="19" t="s">
        <v>97</v>
      </c>
      <c r="K59" s="19" t="s">
        <v>97</v>
      </c>
    </row>
    <row r="60" spans="1:11" ht="15" customHeight="1" x14ac:dyDescent="0.2">
      <c r="A60" s="130" t="s">
        <v>81</v>
      </c>
      <c r="B60" s="18">
        <v>0</v>
      </c>
      <c r="C60" s="18">
        <v>0</v>
      </c>
      <c r="D60" s="18">
        <v>0</v>
      </c>
      <c r="E60" s="18" t="s">
        <v>97</v>
      </c>
      <c r="F60" s="136">
        <v>0</v>
      </c>
      <c r="G60" s="19">
        <v>0</v>
      </c>
      <c r="H60" s="19">
        <v>0</v>
      </c>
      <c r="I60" s="19">
        <v>0</v>
      </c>
      <c r="J60" s="19" t="s">
        <v>97</v>
      </c>
      <c r="K60" s="19">
        <v>0</v>
      </c>
    </row>
    <row r="61" spans="1:11" ht="15" customHeight="1" x14ac:dyDescent="0.2">
      <c r="A61" s="130" t="s">
        <v>82</v>
      </c>
      <c r="B61" s="18">
        <v>31</v>
      </c>
      <c r="C61" s="18">
        <v>33</v>
      </c>
      <c r="D61" s="18">
        <v>80</v>
      </c>
      <c r="E61" s="18">
        <v>114</v>
      </c>
      <c r="F61" s="136">
        <v>188</v>
      </c>
      <c r="G61" s="19">
        <v>32.697252111279312</v>
      </c>
      <c r="H61" s="19">
        <v>34.484709652435917</v>
      </c>
      <c r="I61" s="19">
        <v>82.796163416878542</v>
      </c>
      <c r="J61" s="19">
        <v>116.80917608350522</v>
      </c>
      <c r="K61" s="19">
        <v>191.60576415520049</v>
      </c>
    </row>
    <row r="62" spans="1:11" ht="15" customHeight="1" x14ac:dyDescent="0.2">
      <c r="A62" s="130" t="s">
        <v>83</v>
      </c>
      <c r="B62" s="18" t="s">
        <v>97</v>
      </c>
      <c r="C62" s="18" t="s">
        <v>97</v>
      </c>
      <c r="D62" s="18" t="s">
        <v>97</v>
      </c>
      <c r="E62" s="18" t="s">
        <v>97</v>
      </c>
      <c r="F62" s="136" t="s">
        <v>97</v>
      </c>
      <c r="G62" s="19" t="s">
        <v>97</v>
      </c>
      <c r="H62" s="19" t="s">
        <v>97</v>
      </c>
      <c r="I62" s="19" t="s">
        <v>97</v>
      </c>
      <c r="J62" s="19" t="s">
        <v>97</v>
      </c>
      <c r="K62" s="19" t="s">
        <v>97</v>
      </c>
    </row>
    <row r="63" spans="1:11" ht="15" customHeight="1" x14ac:dyDescent="0.2">
      <c r="A63" s="130" t="s">
        <v>84</v>
      </c>
      <c r="B63" s="18">
        <v>20</v>
      </c>
      <c r="C63" s="18">
        <v>36</v>
      </c>
      <c r="D63" s="18">
        <v>49</v>
      </c>
      <c r="E63" s="18">
        <v>37</v>
      </c>
      <c r="F63" s="136">
        <v>53</v>
      </c>
      <c r="G63" s="19">
        <v>12.503203964432753</v>
      </c>
      <c r="H63" s="19">
        <v>22.60775942871815</v>
      </c>
      <c r="I63" s="19">
        <v>30.956215624119171</v>
      </c>
      <c r="J63" s="19">
        <v>23.447648718110212</v>
      </c>
      <c r="K63" s="19">
        <v>33.834384820587367</v>
      </c>
    </row>
    <row r="64" spans="1:11" ht="15" customHeight="1" x14ac:dyDescent="0.2">
      <c r="A64" s="130" t="s">
        <v>85</v>
      </c>
      <c r="B64" s="18" t="s">
        <v>97</v>
      </c>
      <c r="C64" s="18">
        <v>13</v>
      </c>
      <c r="D64" s="18" t="s">
        <v>97</v>
      </c>
      <c r="E64" s="18">
        <v>17</v>
      </c>
      <c r="F64" s="136">
        <v>18</v>
      </c>
      <c r="G64" s="19" t="s">
        <v>97</v>
      </c>
      <c r="H64" s="19">
        <v>24.769852201683555</v>
      </c>
      <c r="I64" s="19" t="s">
        <v>97</v>
      </c>
      <c r="J64" s="19">
        <v>32.282108284670585</v>
      </c>
      <c r="K64" s="19">
        <v>34.079520696028361</v>
      </c>
    </row>
    <row r="65" spans="1:12" ht="15" customHeight="1" x14ac:dyDescent="0.2">
      <c r="A65" s="130" t="s">
        <v>86</v>
      </c>
      <c r="B65" s="18" t="s">
        <v>97</v>
      </c>
      <c r="C65" s="18" t="s">
        <v>97</v>
      </c>
      <c r="D65" s="18" t="s">
        <v>97</v>
      </c>
      <c r="E65" s="18" t="s">
        <v>97</v>
      </c>
      <c r="F65" s="136" t="s">
        <v>97</v>
      </c>
      <c r="G65" s="19" t="s">
        <v>97</v>
      </c>
      <c r="H65" s="19" t="s">
        <v>97</v>
      </c>
      <c r="I65" s="19" t="s">
        <v>97</v>
      </c>
      <c r="J65" s="19" t="s">
        <v>97</v>
      </c>
      <c r="K65" s="19" t="s">
        <v>97</v>
      </c>
    </row>
    <row r="66" spans="1:12" s="22" customFormat="1" ht="24.95" customHeight="1" x14ac:dyDescent="0.25">
      <c r="A66" s="21" t="s">
        <v>87</v>
      </c>
      <c r="B66" s="16"/>
      <c r="C66" s="16"/>
      <c r="D66" s="16"/>
      <c r="E66" s="16"/>
      <c r="F66" s="16"/>
      <c r="G66" s="16"/>
      <c r="H66" s="16"/>
      <c r="I66" s="16"/>
      <c r="J66" s="16"/>
      <c r="K66" s="16"/>
    </row>
    <row r="67" spans="1:12" s="27" customFormat="1" ht="15.95" customHeight="1" x14ac:dyDescent="0.25">
      <c r="A67" s="23" t="s">
        <v>309</v>
      </c>
      <c r="B67" s="16"/>
      <c r="C67" s="16"/>
      <c r="D67" s="16"/>
      <c r="E67" s="16"/>
      <c r="F67" s="16"/>
      <c r="G67" s="16"/>
      <c r="H67" s="16"/>
      <c r="I67" s="22"/>
      <c r="J67" s="22"/>
      <c r="K67" s="22"/>
    </row>
    <row r="68" spans="1:12" s="22" customFormat="1" ht="18" customHeight="1" x14ac:dyDescent="0.25">
      <c r="A68" s="23" t="s">
        <v>88</v>
      </c>
      <c r="B68" s="16"/>
      <c r="C68" s="16"/>
      <c r="D68" s="16"/>
      <c r="E68" s="16"/>
      <c r="F68" s="16"/>
      <c r="G68" s="16"/>
      <c r="H68" s="16"/>
      <c r="I68" s="16"/>
      <c r="J68" s="16"/>
      <c r="K68" s="16"/>
    </row>
    <row r="69" spans="1:12" s="22" customFormat="1" ht="18" customHeight="1" x14ac:dyDescent="0.25">
      <c r="A69" s="23" t="s">
        <v>89</v>
      </c>
      <c r="B69" s="16"/>
      <c r="C69" s="16"/>
      <c r="D69" s="16"/>
      <c r="E69" s="16"/>
      <c r="F69" s="16"/>
      <c r="G69" s="16"/>
      <c r="H69" s="16"/>
      <c r="I69" s="16"/>
      <c r="J69" s="16"/>
      <c r="K69" s="16"/>
    </row>
    <row r="70" spans="1:12" s="22" customFormat="1" ht="18" customHeight="1" x14ac:dyDescent="0.25">
      <c r="A70" s="66" t="s">
        <v>116</v>
      </c>
      <c r="B70" s="24"/>
      <c r="C70" s="24"/>
      <c r="D70" s="24"/>
      <c r="E70" s="24"/>
      <c r="F70" s="24"/>
      <c r="G70" s="24"/>
      <c r="H70" s="24"/>
      <c r="I70" s="24"/>
      <c r="J70" s="24"/>
      <c r="K70" s="24"/>
    </row>
    <row r="71" spans="1:12" s="22" customFormat="1" ht="15.75" x14ac:dyDescent="0.25">
      <c r="A71" s="66" t="s">
        <v>117</v>
      </c>
      <c r="B71" s="16"/>
      <c r="C71" s="16"/>
      <c r="D71" s="16"/>
      <c r="E71" s="16"/>
      <c r="F71" s="16"/>
      <c r="G71" s="16"/>
      <c r="H71" s="16"/>
      <c r="I71" s="16"/>
      <c r="J71" s="16"/>
      <c r="K71" s="16"/>
    </row>
    <row r="72" spans="1:12" ht="15.75" x14ac:dyDescent="0.25">
      <c r="A72" s="65" t="s">
        <v>10</v>
      </c>
      <c r="L72" s="27"/>
    </row>
  </sheetData>
  <sheetProtection algorithmName="SHA-512" hashValue="Y/5tZW7nAaSnB1Ee6x5vRCQZbeCMbQtEVeSbyx2Vs50O9q9aGf9Pk1z4y7GEUXEwmMcBMiYr5hWnXSB0kLfU/A==" saltValue="tivf157wJM3Tkgs6n08VEA==" spinCount="100000" sheet="1" objects="1" scenarios="1"/>
  <hyperlinks>
    <hyperlink ref="A72" location="'Table of Contents'!A1" display="Click here to return to the Table of Contents" xr:uid="{81588CA7-4553-4494-8B57-5CDFF8EB6F90}"/>
  </hyperlinks>
  <printOptions horizontalCentered="1"/>
  <pageMargins left="0.25" right="0.25" top="0.3" bottom="0.1" header="0.3" footer="0"/>
  <pageSetup scale="68" orientation="portrait" r:id="rId1"/>
  <tableParts count="1">
    <tablePart r:id="rId2"/>
  </tableParts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670331-0740-4B1D-B517-708293A84F61}">
  <sheetPr codeName="Sheet68">
    <pageSetUpPr fitToPage="1"/>
  </sheetPr>
  <dimension ref="A1:C11"/>
  <sheetViews>
    <sheetView workbookViewId="0"/>
  </sheetViews>
  <sheetFormatPr defaultRowHeight="15" x14ac:dyDescent="0.25"/>
  <cols>
    <col min="1" max="1" width="27.42578125" customWidth="1"/>
    <col min="2" max="2" width="15" customWidth="1"/>
    <col min="3" max="3" width="17.7109375" customWidth="1"/>
  </cols>
  <sheetData>
    <row r="1" spans="1:3" ht="21.75" thickBot="1" x14ac:dyDescent="0.4">
      <c r="A1" s="84" t="s">
        <v>311</v>
      </c>
    </row>
    <row r="2" spans="1:3" ht="18" thickBot="1" x14ac:dyDescent="0.3">
      <c r="A2" s="235" t="s">
        <v>190</v>
      </c>
      <c r="B2" s="238" t="s">
        <v>191</v>
      </c>
      <c r="C2" s="97" t="s">
        <v>192</v>
      </c>
    </row>
    <row r="3" spans="1:3" ht="15.75" x14ac:dyDescent="0.25">
      <c r="A3" s="314" t="s">
        <v>105</v>
      </c>
      <c r="B3" s="239">
        <v>13527</v>
      </c>
      <c r="C3" s="98">
        <v>100</v>
      </c>
    </row>
    <row r="4" spans="1:3" ht="15.75" x14ac:dyDescent="0.25">
      <c r="A4" s="268" t="s">
        <v>193</v>
      </c>
      <c r="B4" s="240">
        <v>5116</v>
      </c>
      <c r="C4" s="99">
        <v>37.820654986323653</v>
      </c>
    </row>
    <row r="5" spans="1:3" ht="15.75" x14ac:dyDescent="0.25">
      <c r="A5" s="269" t="s">
        <v>194</v>
      </c>
      <c r="B5" s="240">
        <v>8274</v>
      </c>
      <c r="C5" s="99">
        <v>61.166555777334224</v>
      </c>
    </row>
    <row r="6" spans="1:3" ht="15.75" x14ac:dyDescent="0.25">
      <c r="A6" s="269" t="s">
        <v>195</v>
      </c>
      <c r="B6" s="240">
        <v>4</v>
      </c>
      <c r="C6" s="99">
        <v>2.9570488652324981E-2</v>
      </c>
    </row>
    <row r="7" spans="1:3" ht="15.75" x14ac:dyDescent="0.25">
      <c r="A7" s="269" t="s">
        <v>196</v>
      </c>
      <c r="B7" s="240">
        <v>104</v>
      </c>
      <c r="C7" s="99">
        <v>0.76883270496044953</v>
      </c>
    </row>
    <row r="8" spans="1:3" ht="15.75" x14ac:dyDescent="0.25">
      <c r="A8" s="269" t="s">
        <v>197</v>
      </c>
      <c r="B8" s="240">
        <v>11</v>
      </c>
      <c r="C8" s="99">
        <v>8.1318843793893703E-2</v>
      </c>
    </row>
    <row r="9" spans="1:3" ht="16.5" thickBot="1" x14ac:dyDescent="0.3">
      <c r="A9" s="270" t="s">
        <v>198</v>
      </c>
      <c r="B9" s="241">
        <v>18</v>
      </c>
      <c r="C9" s="101">
        <v>0.13306719893546243</v>
      </c>
    </row>
    <row r="10" spans="1:3" ht="15.75" x14ac:dyDescent="0.25">
      <c r="A10" s="23" t="s">
        <v>89</v>
      </c>
      <c r="B10" s="16"/>
      <c r="C10" s="16"/>
    </row>
    <row r="11" spans="1:3" ht="15.75" x14ac:dyDescent="0.25">
      <c r="A11" s="65" t="s">
        <v>10</v>
      </c>
    </row>
  </sheetData>
  <sheetProtection algorithmName="SHA-512" hashValue="quiXEk2hk5lxpTnvRPm+kHyIhyMhiL9OxXEkpztwTljrDt+am/09SJt0OQ2JTmxNv8/zwKkibL500u5vb/u/Mg==" saltValue="c6UysP3pmhb4ZcJkMjSf3g==" spinCount="100000" sheet="1" objects="1" scenarios="1"/>
  <hyperlinks>
    <hyperlink ref="A11" location="'Table of Contents'!A1" display="Click here to return to the Table of Contents" xr:uid="{6A10F7AE-0FF2-4461-B153-F432F687A451}"/>
  </hyperlinks>
  <pageMargins left="0.7" right="0.7" top="0.75" bottom="0.75" header="0.3" footer="0.3"/>
  <pageSetup scale="63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027BD3-C599-49E1-88E4-13ECA2E3A736}">
  <sheetPr codeName="Sheet36">
    <pageSetUpPr fitToPage="1"/>
  </sheetPr>
  <dimension ref="A1:P72"/>
  <sheetViews>
    <sheetView zoomScaleNormal="100" workbookViewId="0">
      <selection sqref="A1:A2"/>
    </sheetView>
  </sheetViews>
  <sheetFormatPr defaultColWidth="9.140625" defaultRowHeight="12.75" x14ac:dyDescent="0.2"/>
  <cols>
    <col min="1" max="1" width="23.7109375" style="25" customWidth="1"/>
    <col min="2" max="11" width="10.7109375" style="25" customWidth="1"/>
    <col min="12" max="16384" width="9.140625" style="25"/>
  </cols>
  <sheetData>
    <row r="1" spans="1:16" s="51" customFormat="1" ht="21" customHeight="1" x14ac:dyDescent="0.25">
      <c r="A1" s="207" t="s">
        <v>237</v>
      </c>
      <c r="B1" s="29"/>
      <c r="C1" s="29"/>
      <c r="D1" s="29"/>
      <c r="E1" s="29"/>
      <c r="F1" s="29"/>
      <c r="G1" s="29"/>
      <c r="H1" s="29"/>
      <c r="I1" s="29"/>
      <c r="J1" s="29"/>
      <c r="K1" s="29"/>
      <c r="P1" s="5" t="s">
        <v>11</v>
      </c>
    </row>
    <row r="2" spans="1:16" ht="35.1" customHeight="1" x14ac:dyDescent="0.2">
      <c r="A2" s="207" t="s">
        <v>238</v>
      </c>
      <c r="B2" s="29"/>
      <c r="C2" s="29"/>
      <c r="D2" s="29"/>
      <c r="E2" s="29"/>
      <c r="F2" s="29"/>
      <c r="G2" s="29"/>
      <c r="H2" s="29"/>
      <c r="I2" s="29"/>
      <c r="J2" s="29"/>
      <c r="K2" s="29"/>
    </row>
    <row r="3" spans="1:16" s="10" customFormat="1" ht="38.1" customHeight="1" x14ac:dyDescent="0.3">
      <c r="A3" s="262" t="s">
        <v>90</v>
      </c>
      <c r="B3" s="267" t="s">
        <v>13</v>
      </c>
      <c r="C3" s="8" t="s">
        <v>14</v>
      </c>
      <c r="D3" s="8" t="s">
        <v>15</v>
      </c>
      <c r="E3" s="8" t="s">
        <v>16</v>
      </c>
      <c r="F3" s="8" t="s">
        <v>17</v>
      </c>
      <c r="G3" s="95" t="s">
        <v>18</v>
      </c>
      <c r="H3" s="8" t="s">
        <v>19</v>
      </c>
      <c r="I3" s="8" t="s">
        <v>20</v>
      </c>
      <c r="J3" s="8" t="s">
        <v>21</v>
      </c>
      <c r="K3" s="8" t="s">
        <v>22</v>
      </c>
    </row>
    <row r="4" spans="1:16" s="16" customFormat="1" ht="18" customHeight="1" x14ac:dyDescent="0.25">
      <c r="A4" s="263" t="s">
        <v>24</v>
      </c>
      <c r="B4" s="72">
        <v>929</v>
      </c>
      <c r="C4" s="12">
        <v>1324</v>
      </c>
      <c r="D4" s="12">
        <v>1567</v>
      </c>
      <c r="E4" s="12">
        <v>1595</v>
      </c>
      <c r="F4" s="12">
        <v>2102</v>
      </c>
      <c r="G4" s="115">
        <v>4.7143084235716755</v>
      </c>
      <c r="H4" s="14">
        <v>6.6958033404274513</v>
      </c>
      <c r="I4" s="14">
        <v>7.9146381087923192</v>
      </c>
      <c r="J4" s="14">
        <v>8.0513645166516099</v>
      </c>
      <c r="K4" s="14">
        <v>10.658064007175597</v>
      </c>
    </row>
    <row r="5" spans="1:16" s="74" customFormat="1" ht="15" customHeight="1" x14ac:dyDescent="0.25">
      <c r="A5" s="264" t="s">
        <v>26</v>
      </c>
      <c r="B5" s="103">
        <v>30</v>
      </c>
      <c r="C5" s="18">
        <v>21</v>
      </c>
      <c r="D5" s="18">
        <v>60</v>
      </c>
      <c r="E5" s="18">
        <v>39</v>
      </c>
      <c r="F5" s="18">
        <v>45</v>
      </c>
      <c r="G5" s="116">
        <v>3.5632486049496563</v>
      </c>
      <c r="H5" s="19">
        <v>2.4799257348151329</v>
      </c>
      <c r="I5" s="19">
        <v>7.0471304054927071</v>
      </c>
      <c r="J5" s="19">
        <v>4.5719818671993435</v>
      </c>
      <c r="K5" s="19">
        <v>5.306942484087628</v>
      </c>
    </row>
    <row r="6" spans="1:16" s="74" customFormat="1" ht="16.5" customHeight="1" x14ac:dyDescent="0.25">
      <c r="A6" s="265" t="s">
        <v>27</v>
      </c>
      <c r="B6" s="103">
        <v>3</v>
      </c>
      <c r="C6" s="18">
        <v>1</v>
      </c>
      <c r="D6" s="18">
        <v>4</v>
      </c>
      <c r="E6" s="18">
        <v>2</v>
      </c>
      <c r="F6" s="18">
        <v>5</v>
      </c>
      <c r="G6" s="116">
        <v>4.7967318190813319</v>
      </c>
      <c r="H6" s="19">
        <v>1.5893783213151995</v>
      </c>
      <c r="I6" s="19">
        <v>6.3247245382913269</v>
      </c>
      <c r="J6" s="19">
        <v>3.1620831677987473</v>
      </c>
      <c r="K6" s="19">
        <v>8.0205171128229527</v>
      </c>
    </row>
    <row r="7" spans="1:16" s="74" customFormat="1" ht="15" customHeight="1" x14ac:dyDescent="0.25">
      <c r="A7" s="264" t="s">
        <v>28</v>
      </c>
      <c r="B7" s="103">
        <v>0</v>
      </c>
      <c r="C7" s="18">
        <v>0</v>
      </c>
      <c r="D7" s="18">
        <v>0</v>
      </c>
      <c r="E7" s="18">
        <v>0</v>
      </c>
      <c r="F7" s="18">
        <v>0</v>
      </c>
      <c r="G7" s="116">
        <v>0</v>
      </c>
      <c r="H7" s="19">
        <v>0</v>
      </c>
      <c r="I7" s="19">
        <v>0</v>
      </c>
      <c r="J7" s="19">
        <v>0</v>
      </c>
      <c r="K7" s="19">
        <v>0</v>
      </c>
    </row>
    <row r="8" spans="1:16" s="74" customFormat="1" ht="15" customHeight="1" x14ac:dyDescent="0.25">
      <c r="A8" s="264" t="s">
        <v>29</v>
      </c>
      <c r="B8" s="103" t="s">
        <v>97</v>
      </c>
      <c r="C8" s="18" t="s">
        <v>97</v>
      </c>
      <c r="D8" s="18" t="s">
        <v>97</v>
      </c>
      <c r="E8" s="18" t="s">
        <v>97</v>
      </c>
      <c r="F8" s="18" t="s">
        <v>97</v>
      </c>
      <c r="G8" s="116" t="s">
        <v>97</v>
      </c>
      <c r="H8" s="19" t="s">
        <v>97</v>
      </c>
      <c r="I8" s="19" t="s">
        <v>97</v>
      </c>
      <c r="J8" s="19" t="s">
        <v>97</v>
      </c>
      <c r="K8" s="19" t="s">
        <v>97</v>
      </c>
    </row>
    <row r="9" spans="1:16" s="74" customFormat="1" ht="15" customHeight="1" x14ac:dyDescent="0.25">
      <c r="A9" s="264" t="s">
        <v>30</v>
      </c>
      <c r="B9" s="103">
        <v>14</v>
      </c>
      <c r="C9" s="18">
        <v>31</v>
      </c>
      <c r="D9" s="18">
        <v>21</v>
      </c>
      <c r="E9" s="18">
        <v>40</v>
      </c>
      <c r="F9" s="18">
        <v>31</v>
      </c>
      <c r="G9" s="116">
        <v>11.997636218902615</v>
      </c>
      <c r="H9" s="19">
        <v>26.406962098117251</v>
      </c>
      <c r="I9" s="19">
        <v>18.524507013916679</v>
      </c>
      <c r="J9" s="19">
        <v>37.90052898561094</v>
      </c>
      <c r="K9" s="19">
        <v>30.860440121731891</v>
      </c>
    </row>
    <row r="10" spans="1:16" s="74" customFormat="1" ht="15" customHeight="1" x14ac:dyDescent="0.25">
      <c r="A10" s="264" t="s">
        <v>31</v>
      </c>
      <c r="B10" s="103" t="s">
        <v>97</v>
      </c>
      <c r="C10" s="18" t="s">
        <v>97</v>
      </c>
      <c r="D10" s="18" t="s">
        <v>97</v>
      </c>
      <c r="E10" s="18">
        <v>0</v>
      </c>
      <c r="F10" s="18" t="s">
        <v>97</v>
      </c>
      <c r="G10" s="116" t="s">
        <v>97</v>
      </c>
      <c r="H10" s="19" t="s">
        <v>97</v>
      </c>
      <c r="I10" s="19" t="s">
        <v>97</v>
      </c>
      <c r="J10" s="19">
        <v>0</v>
      </c>
      <c r="K10" s="19" t="s">
        <v>97</v>
      </c>
    </row>
    <row r="11" spans="1:16" s="74" customFormat="1" ht="15" customHeight="1" x14ac:dyDescent="0.25">
      <c r="A11" s="264" t="s">
        <v>32</v>
      </c>
      <c r="B11" s="103" t="s">
        <v>97</v>
      </c>
      <c r="C11" s="18" t="s">
        <v>97</v>
      </c>
      <c r="D11" s="18" t="s">
        <v>97</v>
      </c>
      <c r="E11" s="18" t="s">
        <v>97</v>
      </c>
      <c r="F11" s="18" t="s">
        <v>97</v>
      </c>
      <c r="G11" s="116" t="s">
        <v>97</v>
      </c>
      <c r="H11" s="19" t="s">
        <v>97</v>
      </c>
      <c r="I11" s="19" t="s">
        <v>97</v>
      </c>
      <c r="J11" s="19" t="s">
        <v>97</v>
      </c>
      <c r="K11" s="19" t="s">
        <v>97</v>
      </c>
    </row>
    <row r="12" spans="1:16" s="74" customFormat="1" ht="15" customHeight="1" x14ac:dyDescent="0.25">
      <c r="A12" s="266" t="s">
        <v>33</v>
      </c>
      <c r="B12" s="103">
        <v>9</v>
      </c>
      <c r="C12" s="18">
        <v>24</v>
      </c>
      <c r="D12" s="18">
        <v>42</v>
      </c>
      <c r="E12" s="18">
        <v>43</v>
      </c>
      <c r="F12" s="18">
        <v>32</v>
      </c>
      <c r="G12" s="116">
        <v>1.5373778917433847</v>
      </c>
      <c r="H12" s="19">
        <v>4.0711586811412612</v>
      </c>
      <c r="I12" s="19">
        <v>7.1006061014372639</v>
      </c>
      <c r="J12" s="19">
        <v>7.2432799666068286</v>
      </c>
      <c r="K12" s="19">
        <v>5.4054418973357681</v>
      </c>
    </row>
    <row r="13" spans="1:16" s="74" customFormat="1" ht="15" customHeight="1" x14ac:dyDescent="0.25">
      <c r="A13" s="264" t="s">
        <v>34</v>
      </c>
      <c r="B13" s="103" t="s">
        <v>97</v>
      </c>
      <c r="C13" s="18" t="s">
        <v>97</v>
      </c>
      <c r="D13" s="18">
        <v>0</v>
      </c>
      <c r="E13" s="18" t="s">
        <v>97</v>
      </c>
      <c r="F13" s="18" t="s">
        <v>97</v>
      </c>
      <c r="G13" s="116" t="s">
        <v>97</v>
      </c>
      <c r="H13" s="19" t="s">
        <v>97</v>
      </c>
      <c r="I13" s="19">
        <v>0</v>
      </c>
      <c r="J13" s="19" t="s">
        <v>97</v>
      </c>
      <c r="K13" s="19" t="s">
        <v>97</v>
      </c>
    </row>
    <row r="14" spans="1:16" s="74" customFormat="1" ht="15" customHeight="1" x14ac:dyDescent="0.25">
      <c r="A14" s="264" t="s">
        <v>35</v>
      </c>
      <c r="B14" s="103">
        <v>1</v>
      </c>
      <c r="C14" s="18">
        <v>1</v>
      </c>
      <c r="D14" s="18">
        <v>7</v>
      </c>
      <c r="E14" s="18">
        <v>10</v>
      </c>
      <c r="F14" s="18">
        <v>7</v>
      </c>
      <c r="G14" s="116">
        <v>1.093144684438518</v>
      </c>
      <c r="H14" s="19">
        <v>1.080837038095529</v>
      </c>
      <c r="I14" s="19">
        <v>7.5329976307607049</v>
      </c>
      <c r="J14" s="19">
        <v>10.568712938624435</v>
      </c>
      <c r="K14" s="19">
        <v>7.3746130910951839</v>
      </c>
    </row>
    <row r="15" spans="1:16" s="74" customFormat="1" ht="15" customHeight="1" x14ac:dyDescent="0.25">
      <c r="A15" s="264" t="s">
        <v>36</v>
      </c>
      <c r="B15" s="103">
        <v>99</v>
      </c>
      <c r="C15" s="18">
        <v>58</v>
      </c>
      <c r="D15" s="18">
        <v>59</v>
      </c>
      <c r="E15" s="18">
        <v>55</v>
      </c>
      <c r="F15" s="18">
        <v>77</v>
      </c>
      <c r="G15" s="116">
        <v>20.142525219400518</v>
      </c>
      <c r="H15" s="19">
        <v>11.703356814203248</v>
      </c>
      <c r="I15" s="19">
        <v>11.817497790401568</v>
      </c>
      <c r="J15" s="19">
        <v>10.93837370994135</v>
      </c>
      <c r="K15" s="19">
        <v>15.247641669373399</v>
      </c>
    </row>
    <row r="16" spans="1:16" s="74" customFormat="1" ht="15" customHeight="1" x14ac:dyDescent="0.25">
      <c r="A16" s="264" t="s">
        <v>37</v>
      </c>
      <c r="B16" s="103" t="s">
        <v>97</v>
      </c>
      <c r="C16" s="18" t="s">
        <v>97</v>
      </c>
      <c r="D16" s="18" t="s">
        <v>97</v>
      </c>
      <c r="E16" s="18" t="s">
        <v>97</v>
      </c>
      <c r="F16" s="18" t="s">
        <v>97</v>
      </c>
      <c r="G16" s="116" t="s">
        <v>97</v>
      </c>
      <c r="H16" s="19" t="s">
        <v>97</v>
      </c>
      <c r="I16" s="19" t="s">
        <v>97</v>
      </c>
      <c r="J16" s="19" t="s">
        <v>97</v>
      </c>
      <c r="K16" s="19" t="s">
        <v>97</v>
      </c>
    </row>
    <row r="17" spans="1:11" s="74" customFormat="1" ht="15" customHeight="1" x14ac:dyDescent="0.25">
      <c r="A17" s="266" t="s">
        <v>38</v>
      </c>
      <c r="B17" s="103">
        <v>3</v>
      </c>
      <c r="C17" s="18">
        <v>2</v>
      </c>
      <c r="D17" s="18">
        <v>6</v>
      </c>
      <c r="E17" s="18">
        <v>3</v>
      </c>
      <c r="F17" s="18">
        <v>7</v>
      </c>
      <c r="G17" s="116">
        <v>4.3916097789257407</v>
      </c>
      <c r="H17" s="19">
        <v>2.9268453739458766</v>
      </c>
      <c r="I17" s="19">
        <v>8.8274957587187934</v>
      </c>
      <c r="J17" s="19">
        <v>4.4172555327150675</v>
      </c>
      <c r="K17" s="19">
        <v>10.385847616207609</v>
      </c>
    </row>
    <row r="18" spans="1:11" s="74" customFormat="1" ht="15" customHeight="1" x14ac:dyDescent="0.25">
      <c r="A18" s="264" t="s">
        <v>39</v>
      </c>
      <c r="B18" s="103">
        <v>3</v>
      </c>
      <c r="C18" s="18">
        <v>6</v>
      </c>
      <c r="D18" s="18">
        <v>3</v>
      </c>
      <c r="E18" s="18">
        <v>5</v>
      </c>
      <c r="F18" s="18">
        <v>3</v>
      </c>
      <c r="G18" s="116">
        <v>3.3818135573758199</v>
      </c>
      <c r="H18" s="19">
        <v>6.7479348972237236</v>
      </c>
      <c r="I18" s="19">
        <v>3.3712275629368569</v>
      </c>
      <c r="J18" s="19">
        <v>5.6888519567790539</v>
      </c>
      <c r="K18" s="19">
        <v>3.4397256031156966</v>
      </c>
    </row>
    <row r="19" spans="1:11" s="74" customFormat="1" ht="15" customHeight="1" x14ac:dyDescent="0.25">
      <c r="A19" s="264" t="s">
        <v>40</v>
      </c>
      <c r="B19" s="103">
        <v>0</v>
      </c>
      <c r="C19" s="18">
        <v>0</v>
      </c>
      <c r="D19" s="18" t="s">
        <v>97</v>
      </c>
      <c r="E19" s="18">
        <v>0</v>
      </c>
      <c r="F19" s="18" t="s">
        <v>97</v>
      </c>
      <c r="G19" s="116">
        <v>0</v>
      </c>
      <c r="H19" s="19">
        <v>0</v>
      </c>
      <c r="I19" s="19" t="s">
        <v>97</v>
      </c>
      <c r="J19" s="19">
        <v>0</v>
      </c>
      <c r="K19" s="19" t="s">
        <v>97</v>
      </c>
    </row>
    <row r="20" spans="1:11" s="74" customFormat="1" ht="15" customHeight="1" x14ac:dyDescent="0.25">
      <c r="A20" s="264" t="s">
        <v>41</v>
      </c>
      <c r="B20" s="103">
        <v>70</v>
      </c>
      <c r="C20" s="18">
        <v>82</v>
      </c>
      <c r="D20" s="18">
        <v>102</v>
      </c>
      <c r="E20" s="18">
        <v>77</v>
      </c>
      <c r="F20" s="18">
        <v>87</v>
      </c>
      <c r="G20" s="116">
        <v>16.223822082759543</v>
      </c>
      <c r="H20" s="19">
        <v>18.806700638210341</v>
      </c>
      <c r="I20" s="19">
        <v>23.197551850324366</v>
      </c>
      <c r="J20" s="19">
        <v>17.426942330939678</v>
      </c>
      <c r="K20" s="19">
        <v>19.661125609299706</v>
      </c>
    </row>
    <row r="21" spans="1:11" s="74" customFormat="1" ht="15" customHeight="1" x14ac:dyDescent="0.25">
      <c r="A21" s="264" t="s">
        <v>42</v>
      </c>
      <c r="B21" s="103">
        <v>12</v>
      </c>
      <c r="C21" s="18">
        <v>11</v>
      </c>
      <c r="D21" s="18">
        <v>5</v>
      </c>
      <c r="E21" s="18">
        <v>12</v>
      </c>
      <c r="F21" s="18">
        <v>12</v>
      </c>
      <c r="G21" s="116">
        <v>17.779750245683474</v>
      </c>
      <c r="H21" s="19">
        <v>16.174938487498359</v>
      </c>
      <c r="I21" s="19">
        <v>7.3234434489582343</v>
      </c>
      <c r="J21" s="19">
        <v>17.385624095166055</v>
      </c>
      <c r="K21" s="19">
        <v>17.333609764859325</v>
      </c>
    </row>
    <row r="22" spans="1:11" s="74" customFormat="1" ht="15" customHeight="1" x14ac:dyDescent="0.25">
      <c r="A22" s="264" t="s">
        <v>43</v>
      </c>
      <c r="B22" s="103">
        <v>1</v>
      </c>
      <c r="C22" s="18">
        <v>3</v>
      </c>
      <c r="D22" s="18">
        <v>5</v>
      </c>
      <c r="E22" s="18">
        <v>14</v>
      </c>
      <c r="F22" s="18">
        <v>29</v>
      </c>
      <c r="G22" s="116">
        <v>2.9529671081501196</v>
      </c>
      <c r="H22" s="19">
        <v>8.8029418414914211</v>
      </c>
      <c r="I22" s="19">
        <v>14.708814232138499</v>
      </c>
      <c r="J22" s="19">
        <v>41.153393500174097</v>
      </c>
      <c r="K22" s="19">
        <v>85.239203906619053</v>
      </c>
    </row>
    <row r="23" spans="1:11" s="74" customFormat="1" ht="15" customHeight="1" x14ac:dyDescent="0.25">
      <c r="A23" s="264" t="s">
        <v>44</v>
      </c>
      <c r="B23" s="103" t="s">
        <v>97</v>
      </c>
      <c r="C23" s="18">
        <v>0</v>
      </c>
      <c r="D23" s="18" t="s">
        <v>97</v>
      </c>
      <c r="E23" s="18" t="s">
        <v>97</v>
      </c>
      <c r="F23" s="18" t="s">
        <v>97</v>
      </c>
      <c r="G23" s="116" t="s">
        <v>97</v>
      </c>
      <c r="H23" s="19">
        <v>0</v>
      </c>
      <c r="I23" s="19" t="s">
        <v>97</v>
      </c>
      <c r="J23" s="19" t="s">
        <v>97</v>
      </c>
      <c r="K23" s="19" t="s">
        <v>97</v>
      </c>
    </row>
    <row r="24" spans="1:11" s="74" customFormat="1" ht="15" customHeight="1" x14ac:dyDescent="0.25">
      <c r="A24" s="264" t="s">
        <v>45</v>
      </c>
      <c r="B24" s="103">
        <v>170</v>
      </c>
      <c r="C24" s="18">
        <v>284</v>
      </c>
      <c r="D24" s="18">
        <v>294</v>
      </c>
      <c r="E24" s="18">
        <v>338</v>
      </c>
      <c r="F24" s="18">
        <v>595</v>
      </c>
      <c r="G24" s="116">
        <v>3.3289347494325683</v>
      </c>
      <c r="H24" s="19">
        <v>5.5704222613578853</v>
      </c>
      <c r="I24" s="19">
        <v>5.7879060660838357</v>
      </c>
      <c r="J24" s="19">
        <v>6.685910635875282</v>
      </c>
      <c r="K24" s="19">
        <v>11.848808197392716</v>
      </c>
    </row>
    <row r="25" spans="1:11" s="74" customFormat="1" ht="16.5" customHeight="1" x14ac:dyDescent="0.25">
      <c r="A25" s="265" t="s">
        <v>46</v>
      </c>
      <c r="B25" s="103">
        <v>14</v>
      </c>
      <c r="C25" s="18">
        <v>25</v>
      </c>
      <c r="D25" s="18">
        <v>23</v>
      </c>
      <c r="E25" s="18">
        <v>25</v>
      </c>
      <c r="F25" s="18">
        <v>40</v>
      </c>
      <c r="G25" s="116">
        <v>5.8232736004833763</v>
      </c>
      <c r="H25" s="19">
        <v>10.430772186221615</v>
      </c>
      <c r="I25" s="19">
        <v>9.6317562868651656</v>
      </c>
      <c r="J25" s="19">
        <v>10.512707285012764</v>
      </c>
      <c r="K25" s="19">
        <v>17.036972127915192</v>
      </c>
    </row>
    <row r="26" spans="1:11" s="74" customFormat="1" ht="16.5" customHeight="1" x14ac:dyDescent="0.25">
      <c r="A26" s="265" t="s">
        <v>47</v>
      </c>
      <c r="B26" s="103">
        <v>2</v>
      </c>
      <c r="C26" s="18">
        <v>3</v>
      </c>
      <c r="D26" s="18">
        <v>0</v>
      </c>
      <c r="E26" s="18">
        <v>1</v>
      </c>
      <c r="F26" s="18">
        <v>6</v>
      </c>
      <c r="G26" s="116">
        <v>2.7291855600410897</v>
      </c>
      <c r="H26" s="19">
        <v>4.0855354136222291</v>
      </c>
      <c r="I26" s="19">
        <v>0</v>
      </c>
      <c r="J26" s="19">
        <v>1.3617818476537344</v>
      </c>
      <c r="K26" s="19">
        <v>8.4100857824780775</v>
      </c>
    </row>
    <row r="27" spans="1:11" s="74" customFormat="1" ht="15" customHeight="1" x14ac:dyDescent="0.25">
      <c r="A27" s="264" t="s">
        <v>48</v>
      </c>
      <c r="B27" s="103">
        <v>17</v>
      </c>
      <c r="C27" s="18">
        <v>19</v>
      </c>
      <c r="D27" s="18">
        <v>8</v>
      </c>
      <c r="E27" s="18">
        <v>5</v>
      </c>
      <c r="F27" s="18">
        <v>9</v>
      </c>
      <c r="G27" s="116">
        <v>21.395054089070168</v>
      </c>
      <c r="H27" s="19">
        <v>23.746758631182605</v>
      </c>
      <c r="I27" s="19">
        <v>10.01958836244361</v>
      </c>
      <c r="J27" s="19">
        <v>6.2191808777313593</v>
      </c>
      <c r="K27" s="19">
        <v>11.192353113937182</v>
      </c>
    </row>
    <row r="28" spans="1:11" s="16" customFormat="1" ht="15" customHeight="1" x14ac:dyDescent="0.25">
      <c r="A28" s="264" t="s">
        <v>49</v>
      </c>
      <c r="B28" s="103">
        <v>2</v>
      </c>
      <c r="C28" s="18">
        <v>2</v>
      </c>
      <c r="D28" s="18">
        <v>3</v>
      </c>
      <c r="E28" s="18">
        <v>5</v>
      </c>
      <c r="F28" s="18">
        <v>7</v>
      </c>
      <c r="G28" s="116">
        <v>1.4957260045812442</v>
      </c>
      <c r="H28" s="19">
        <v>1.4962983361479287</v>
      </c>
      <c r="I28" s="19">
        <v>2.2540000490013976</v>
      </c>
      <c r="J28" s="19">
        <v>3.7779464487105723</v>
      </c>
      <c r="K28" s="19">
        <v>5.3316735034128175</v>
      </c>
    </row>
    <row r="29" spans="1:11" s="16" customFormat="1" ht="15" customHeight="1" x14ac:dyDescent="0.25">
      <c r="A29" s="264" t="s">
        <v>50</v>
      </c>
      <c r="B29" s="103" t="s">
        <v>97</v>
      </c>
      <c r="C29" s="18">
        <v>0</v>
      </c>
      <c r="D29" s="18" t="s">
        <v>97</v>
      </c>
      <c r="E29" s="18" t="s">
        <v>97</v>
      </c>
      <c r="F29" s="18" t="s">
        <v>97</v>
      </c>
      <c r="G29" s="116" t="s">
        <v>97</v>
      </c>
      <c r="H29" s="19">
        <v>0</v>
      </c>
      <c r="I29" s="19" t="s">
        <v>97</v>
      </c>
      <c r="J29" s="19" t="s">
        <v>97</v>
      </c>
      <c r="K29" s="19" t="s">
        <v>97</v>
      </c>
    </row>
    <row r="30" spans="1:11" s="16" customFormat="1" ht="15" customHeight="1" x14ac:dyDescent="0.25">
      <c r="A30" s="264" t="s">
        <v>51</v>
      </c>
      <c r="B30" s="103">
        <v>1</v>
      </c>
      <c r="C30" s="18">
        <v>4</v>
      </c>
      <c r="D30" s="18">
        <v>0</v>
      </c>
      <c r="E30" s="18">
        <v>1</v>
      </c>
      <c r="F30" s="18">
        <v>10</v>
      </c>
      <c r="G30" s="116">
        <v>2.1887900409125285</v>
      </c>
      <c r="H30" s="19">
        <v>8.7539752108043363</v>
      </c>
      <c r="I30" s="19">
        <v>0</v>
      </c>
      <c r="J30" s="19">
        <v>2.1917002850584058</v>
      </c>
      <c r="K30" s="19">
        <v>22.072221982172024</v>
      </c>
    </row>
    <row r="31" spans="1:11" s="16" customFormat="1" ht="15" customHeight="1" x14ac:dyDescent="0.25">
      <c r="A31" s="264" t="s">
        <v>52</v>
      </c>
      <c r="B31" s="103">
        <v>12</v>
      </c>
      <c r="C31" s="18">
        <v>29</v>
      </c>
      <c r="D31" s="18">
        <v>23</v>
      </c>
      <c r="E31" s="18">
        <v>27</v>
      </c>
      <c r="F31" s="18">
        <v>25</v>
      </c>
      <c r="G31" s="116">
        <v>8.9095924204255148</v>
      </c>
      <c r="H31" s="19">
        <v>21.353598985316381</v>
      </c>
      <c r="I31" s="19">
        <v>16.728595516760656</v>
      </c>
      <c r="J31" s="19">
        <v>19.448489513148825</v>
      </c>
      <c r="K31" s="19">
        <v>17.877172045443853</v>
      </c>
    </row>
    <row r="32" spans="1:11" s="16" customFormat="1" ht="15" customHeight="1" x14ac:dyDescent="0.25">
      <c r="A32" s="264" t="s">
        <v>53</v>
      </c>
      <c r="B32" s="103">
        <v>0</v>
      </c>
      <c r="C32" s="18">
        <v>0</v>
      </c>
      <c r="D32" s="18">
        <v>0</v>
      </c>
      <c r="E32" s="18">
        <v>0</v>
      </c>
      <c r="F32" s="18" t="s">
        <v>97</v>
      </c>
      <c r="G32" s="116">
        <v>0</v>
      </c>
      <c r="H32" s="19">
        <v>0</v>
      </c>
      <c r="I32" s="19">
        <v>0</v>
      </c>
      <c r="J32" s="19">
        <v>0</v>
      </c>
      <c r="K32" s="19" t="s">
        <v>97</v>
      </c>
    </row>
    <row r="33" spans="1:11" s="16" customFormat="1" ht="15" customHeight="1" x14ac:dyDescent="0.25">
      <c r="A33" s="264" t="s">
        <v>54</v>
      </c>
      <c r="B33" s="103">
        <v>0</v>
      </c>
      <c r="C33" s="18" t="s">
        <v>97</v>
      </c>
      <c r="D33" s="18" t="s">
        <v>97</v>
      </c>
      <c r="E33" s="18">
        <v>0</v>
      </c>
      <c r="F33" s="18">
        <v>0</v>
      </c>
      <c r="G33" s="116">
        <v>0</v>
      </c>
      <c r="H33" s="19" t="s">
        <v>97</v>
      </c>
      <c r="I33" s="19" t="s">
        <v>97</v>
      </c>
      <c r="J33" s="19">
        <v>0</v>
      </c>
      <c r="K33" s="19">
        <v>0</v>
      </c>
    </row>
    <row r="34" spans="1:11" s="16" customFormat="1" ht="15" customHeight="1" x14ac:dyDescent="0.25">
      <c r="A34" s="264" t="s">
        <v>55</v>
      </c>
      <c r="B34" s="103">
        <v>3</v>
      </c>
      <c r="C34" s="18">
        <v>8</v>
      </c>
      <c r="D34" s="18">
        <v>11</v>
      </c>
      <c r="E34" s="18">
        <v>7</v>
      </c>
      <c r="F34" s="18">
        <v>12</v>
      </c>
      <c r="G34" s="116">
        <v>1.4112197535278717</v>
      </c>
      <c r="H34" s="19">
        <v>3.7473032019583927</v>
      </c>
      <c r="I34" s="19">
        <v>5.1368851467018581</v>
      </c>
      <c r="J34" s="19">
        <v>3.2819885727466964</v>
      </c>
      <c r="K34" s="19">
        <v>5.6185261344415443</v>
      </c>
    </row>
    <row r="35" spans="1:11" s="16" customFormat="1" ht="15" customHeight="1" x14ac:dyDescent="0.25">
      <c r="A35" s="264" t="s">
        <v>56</v>
      </c>
      <c r="B35" s="103">
        <v>1</v>
      </c>
      <c r="C35" s="18">
        <v>3</v>
      </c>
      <c r="D35" s="18">
        <v>3</v>
      </c>
      <c r="E35" s="18">
        <v>2</v>
      </c>
      <c r="F35" s="18">
        <v>7</v>
      </c>
      <c r="G35" s="116">
        <v>1.4244155538600258</v>
      </c>
      <c r="H35" s="19">
        <v>4.2903317933675567</v>
      </c>
      <c r="I35" s="19">
        <v>4.3072256957205655</v>
      </c>
      <c r="J35" s="19">
        <v>2.8829790300621343</v>
      </c>
      <c r="K35" s="19">
        <v>10.150457032395829</v>
      </c>
    </row>
    <row r="36" spans="1:11" s="16" customFormat="1" ht="15" customHeight="1" x14ac:dyDescent="0.25">
      <c r="A36" s="264" t="s">
        <v>57</v>
      </c>
      <c r="B36" s="103">
        <v>2</v>
      </c>
      <c r="C36" s="18">
        <v>1</v>
      </c>
      <c r="D36" s="18">
        <v>4</v>
      </c>
      <c r="E36" s="18">
        <v>1</v>
      </c>
      <c r="F36" s="18">
        <v>2</v>
      </c>
      <c r="G36" s="116">
        <v>3.923695685714705</v>
      </c>
      <c r="H36" s="19">
        <v>1.9520339950154013</v>
      </c>
      <c r="I36" s="19">
        <v>7.7808318996135304</v>
      </c>
      <c r="J36" s="19">
        <v>1.9422942754171777</v>
      </c>
      <c r="K36" s="19">
        <v>3.8933297602260386</v>
      </c>
    </row>
    <row r="37" spans="1:11" s="16" customFormat="1" ht="15" customHeight="1" x14ac:dyDescent="0.25">
      <c r="A37" s="264" t="s">
        <v>58</v>
      </c>
      <c r="B37" s="103">
        <v>23</v>
      </c>
      <c r="C37" s="18">
        <v>37</v>
      </c>
      <c r="D37" s="18">
        <v>50</v>
      </c>
      <c r="E37" s="18">
        <v>65</v>
      </c>
      <c r="F37" s="18">
        <v>87</v>
      </c>
      <c r="G37" s="116">
        <v>1.4363221340564647</v>
      </c>
      <c r="H37" s="19">
        <v>2.3075498403173405</v>
      </c>
      <c r="I37" s="19">
        <v>3.1210958745645034</v>
      </c>
      <c r="J37" s="19">
        <v>4.0657432757866161</v>
      </c>
      <c r="K37" s="19">
        <v>5.4822192890585653</v>
      </c>
    </row>
    <row r="38" spans="1:11" s="16" customFormat="1" ht="15" customHeight="1" x14ac:dyDescent="0.25">
      <c r="A38" s="264" t="s">
        <v>59</v>
      </c>
      <c r="B38" s="103">
        <v>2</v>
      </c>
      <c r="C38" s="18">
        <v>1</v>
      </c>
      <c r="D38" s="18">
        <v>8</v>
      </c>
      <c r="E38" s="18">
        <v>14</v>
      </c>
      <c r="F38" s="18">
        <v>15</v>
      </c>
      <c r="G38" s="116">
        <v>1.0121938969273583</v>
      </c>
      <c r="H38" s="19">
        <v>0.49779206058750469</v>
      </c>
      <c r="I38" s="19">
        <v>3.9240942824073701</v>
      </c>
      <c r="J38" s="19">
        <v>6.8072291297107261</v>
      </c>
      <c r="K38" s="19">
        <v>7.2312810428720926</v>
      </c>
    </row>
    <row r="39" spans="1:11" s="16" customFormat="1" ht="15" customHeight="1" x14ac:dyDescent="0.25">
      <c r="A39" s="264" t="s">
        <v>60</v>
      </c>
      <c r="B39" s="103">
        <v>0</v>
      </c>
      <c r="C39" s="18">
        <v>0</v>
      </c>
      <c r="D39" s="18" t="s">
        <v>97</v>
      </c>
      <c r="E39" s="18" t="s">
        <v>97</v>
      </c>
      <c r="F39" s="18" t="s">
        <v>97</v>
      </c>
      <c r="G39" s="116">
        <v>0</v>
      </c>
      <c r="H39" s="19">
        <v>0</v>
      </c>
      <c r="I39" s="19" t="s">
        <v>97</v>
      </c>
      <c r="J39" s="19" t="s">
        <v>97</v>
      </c>
      <c r="K39" s="19" t="s">
        <v>97</v>
      </c>
    </row>
    <row r="40" spans="1:11" s="16" customFormat="1" ht="15" customHeight="1" x14ac:dyDescent="0.25">
      <c r="A40" s="264" t="s">
        <v>61</v>
      </c>
      <c r="B40" s="103">
        <v>22</v>
      </c>
      <c r="C40" s="18">
        <v>50</v>
      </c>
      <c r="D40" s="18">
        <v>72</v>
      </c>
      <c r="E40" s="18">
        <v>79</v>
      </c>
      <c r="F40" s="18">
        <v>77</v>
      </c>
      <c r="G40" s="116">
        <v>1.8568759712328295</v>
      </c>
      <c r="H40" s="19">
        <v>4.1812463606359449</v>
      </c>
      <c r="I40" s="19">
        <v>5.9791088403524384</v>
      </c>
      <c r="J40" s="19">
        <v>6.5013140403322769</v>
      </c>
      <c r="K40" s="19">
        <v>6.3096461418460175</v>
      </c>
    </row>
    <row r="41" spans="1:11" s="16" customFormat="1" ht="15" customHeight="1" x14ac:dyDescent="0.25">
      <c r="A41" s="264" t="s">
        <v>62</v>
      </c>
      <c r="B41" s="103">
        <v>40</v>
      </c>
      <c r="C41" s="18">
        <v>119</v>
      </c>
      <c r="D41" s="18">
        <v>109</v>
      </c>
      <c r="E41" s="18">
        <v>129</v>
      </c>
      <c r="F41" s="18">
        <v>163</v>
      </c>
      <c r="G41" s="116">
        <v>5.1283438293175276</v>
      </c>
      <c r="H41" s="19">
        <v>15.086043914842769</v>
      </c>
      <c r="I41" s="19">
        <v>13.683952362107091</v>
      </c>
      <c r="J41" s="19">
        <v>16.045870740881227</v>
      </c>
      <c r="K41" s="19">
        <v>20.279986998906175</v>
      </c>
    </row>
    <row r="42" spans="1:11" s="16" customFormat="1" ht="15" customHeight="1" x14ac:dyDescent="0.25">
      <c r="A42" s="264" t="s">
        <v>63</v>
      </c>
      <c r="B42" s="103">
        <v>0</v>
      </c>
      <c r="C42" s="18">
        <v>0</v>
      </c>
      <c r="D42" s="18">
        <v>1</v>
      </c>
      <c r="E42" s="18">
        <v>0</v>
      </c>
      <c r="F42" s="18">
        <v>1</v>
      </c>
      <c r="G42" s="116">
        <v>0</v>
      </c>
      <c r="H42" s="19">
        <v>0</v>
      </c>
      <c r="I42" s="19">
        <v>3.1688827555287711</v>
      </c>
      <c r="J42" s="19">
        <v>0</v>
      </c>
      <c r="K42" s="19">
        <v>3.088280774913319</v>
      </c>
    </row>
    <row r="43" spans="1:11" s="16" customFormat="1" ht="15" customHeight="1" x14ac:dyDescent="0.25">
      <c r="A43" s="264" t="s">
        <v>64</v>
      </c>
      <c r="B43" s="103">
        <v>49</v>
      </c>
      <c r="C43" s="18">
        <v>68</v>
      </c>
      <c r="D43" s="18">
        <v>108</v>
      </c>
      <c r="E43" s="18">
        <v>89</v>
      </c>
      <c r="F43" s="18">
        <v>131</v>
      </c>
      <c r="G43" s="116">
        <v>4.5458918949088059</v>
      </c>
      <c r="H43" s="19">
        <v>6.2713271043675753</v>
      </c>
      <c r="I43" s="19">
        <v>9.8958441179074317</v>
      </c>
      <c r="J43" s="19">
        <v>8.1248844151889532</v>
      </c>
      <c r="K43" s="19">
        <v>11.963223796555365</v>
      </c>
    </row>
    <row r="44" spans="1:11" s="16" customFormat="1" ht="15" customHeight="1" x14ac:dyDescent="0.25">
      <c r="A44" s="264" t="s">
        <v>65</v>
      </c>
      <c r="B44" s="103">
        <v>31</v>
      </c>
      <c r="C44" s="18">
        <v>42</v>
      </c>
      <c r="D44" s="18">
        <v>58</v>
      </c>
      <c r="E44" s="18">
        <v>69</v>
      </c>
      <c r="F44" s="18">
        <v>89</v>
      </c>
      <c r="G44" s="116">
        <v>1.9078258343823773</v>
      </c>
      <c r="H44" s="19">
        <v>2.5730125483397654</v>
      </c>
      <c r="I44" s="19">
        <v>3.5521210183490144</v>
      </c>
      <c r="J44" s="19">
        <v>4.2120367976459452</v>
      </c>
      <c r="K44" s="19">
        <v>5.4585268579458708</v>
      </c>
    </row>
    <row r="45" spans="1:11" s="16" customFormat="1" ht="15" customHeight="1" x14ac:dyDescent="0.25">
      <c r="A45" s="264" t="s">
        <v>66</v>
      </c>
      <c r="B45" s="103">
        <v>19</v>
      </c>
      <c r="C45" s="18">
        <v>41</v>
      </c>
      <c r="D45" s="18">
        <v>66</v>
      </c>
      <c r="E45" s="18">
        <v>58</v>
      </c>
      <c r="F45" s="18">
        <v>36</v>
      </c>
      <c r="G45" s="116">
        <v>4.4402362637506885</v>
      </c>
      <c r="H45" s="19">
        <v>9.5392403220131783</v>
      </c>
      <c r="I45" s="19">
        <v>15.348046724202726</v>
      </c>
      <c r="J45" s="19">
        <v>13.496657043544181</v>
      </c>
      <c r="K45" s="19">
        <v>8.5271554195242025</v>
      </c>
    </row>
    <row r="46" spans="1:11" s="16" customFormat="1" ht="15" customHeight="1" x14ac:dyDescent="0.25">
      <c r="A46" s="264" t="s">
        <v>67</v>
      </c>
      <c r="B46" s="103">
        <v>163</v>
      </c>
      <c r="C46" s="18">
        <v>110</v>
      </c>
      <c r="D46" s="18">
        <v>88</v>
      </c>
      <c r="E46" s="18">
        <v>66</v>
      </c>
      <c r="F46" s="18">
        <v>78</v>
      </c>
      <c r="G46" s="116">
        <v>43.471328905382627</v>
      </c>
      <c r="H46" s="19">
        <v>28.977342114062527</v>
      </c>
      <c r="I46" s="19">
        <v>22.85131487223758</v>
      </c>
      <c r="J46" s="19">
        <v>16.925041192788886</v>
      </c>
      <c r="K46" s="19">
        <v>19.853789301685453</v>
      </c>
    </row>
    <row r="47" spans="1:11" s="16" customFormat="1" ht="15" customHeight="1" x14ac:dyDescent="0.25">
      <c r="A47" s="264" t="s">
        <v>68</v>
      </c>
      <c r="B47" s="103">
        <v>2</v>
      </c>
      <c r="C47" s="18">
        <v>3</v>
      </c>
      <c r="D47" s="18">
        <v>4</v>
      </c>
      <c r="E47" s="18">
        <v>1</v>
      </c>
      <c r="F47" s="18">
        <v>2</v>
      </c>
      <c r="G47" s="116">
        <v>1.455468822756826</v>
      </c>
      <c r="H47" s="19">
        <v>2.179409467694704</v>
      </c>
      <c r="I47" s="19">
        <v>2.910309265436152</v>
      </c>
      <c r="J47" s="19">
        <v>0.72639678044124689</v>
      </c>
      <c r="K47" s="19">
        <v>1.4756003506238602</v>
      </c>
    </row>
    <row r="48" spans="1:11" s="16" customFormat="1" ht="15" customHeight="1" x14ac:dyDescent="0.25">
      <c r="A48" s="264" t="s">
        <v>69</v>
      </c>
      <c r="B48" s="103">
        <v>4</v>
      </c>
      <c r="C48" s="18">
        <v>5</v>
      </c>
      <c r="D48" s="18">
        <v>7</v>
      </c>
      <c r="E48" s="18">
        <v>13</v>
      </c>
      <c r="F48" s="18">
        <v>13</v>
      </c>
      <c r="G48" s="116">
        <v>1.0326694135615988</v>
      </c>
      <c r="H48" s="19">
        <v>1.2893589987520948</v>
      </c>
      <c r="I48" s="19">
        <v>1.8061475034239323</v>
      </c>
      <c r="J48" s="19">
        <v>3.3660829191570585</v>
      </c>
      <c r="K48" s="19">
        <v>3.396123465480076</v>
      </c>
    </row>
    <row r="49" spans="1:11" s="16" customFormat="1" ht="15" customHeight="1" x14ac:dyDescent="0.25">
      <c r="A49" s="264" t="s">
        <v>70</v>
      </c>
      <c r="B49" s="103">
        <v>2</v>
      </c>
      <c r="C49" s="18">
        <v>6</v>
      </c>
      <c r="D49" s="18">
        <v>2</v>
      </c>
      <c r="E49" s="18">
        <v>10</v>
      </c>
      <c r="F49" s="18">
        <v>12</v>
      </c>
      <c r="G49" s="116">
        <v>0.90736774453574875</v>
      </c>
      <c r="H49" s="19">
        <v>2.7132656424759634</v>
      </c>
      <c r="I49" s="19">
        <v>0.90196200411434913</v>
      </c>
      <c r="J49" s="19">
        <v>4.5100205673869604</v>
      </c>
      <c r="K49" s="19">
        <v>5.4796363548185676</v>
      </c>
    </row>
    <row r="50" spans="1:11" s="16" customFormat="1" ht="15" customHeight="1" x14ac:dyDescent="0.25">
      <c r="A50" s="264" t="s">
        <v>71</v>
      </c>
      <c r="B50" s="103">
        <v>28</v>
      </c>
      <c r="C50" s="18">
        <v>83</v>
      </c>
      <c r="D50" s="18">
        <v>113</v>
      </c>
      <c r="E50" s="18">
        <v>76</v>
      </c>
      <c r="F50" s="18">
        <v>53</v>
      </c>
      <c r="G50" s="116">
        <v>2.9289038120014532</v>
      </c>
      <c r="H50" s="19">
        <v>8.6673236831828024</v>
      </c>
      <c r="I50" s="19">
        <v>11.815042404051086</v>
      </c>
      <c r="J50" s="19">
        <v>7.9577683474707701</v>
      </c>
      <c r="K50" s="19">
        <v>5.6109919220413866</v>
      </c>
    </row>
    <row r="51" spans="1:11" s="16" customFormat="1" ht="15" customHeight="1" x14ac:dyDescent="0.25">
      <c r="A51" s="264" t="s">
        <v>72</v>
      </c>
      <c r="B51" s="103">
        <v>7</v>
      </c>
      <c r="C51" s="18">
        <v>6</v>
      </c>
      <c r="D51" s="18">
        <v>6</v>
      </c>
      <c r="E51" s="18">
        <v>8</v>
      </c>
      <c r="F51" s="18">
        <v>23</v>
      </c>
      <c r="G51" s="116">
        <v>5.1202113795780884</v>
      </c>
      <c r="H51" s="19">
        <v>4.4074782091639584</v>
      </c>
      <c r="I51" s="19">
        <v>4.427995049718696</v>
      </c>
      <c r="J51" s="19">
        <v>5.8959069203073042</v>
      </c>
      <c r="K51" s="19">
        <v>17.24433624130705</v>
      </c>
    </row>
    <row r="52" spans="1:11" s="16" customFormat="1" ht="15" customHeight="1" x14ac:dyDescent="0.25">
      <c r="A52" s="264" t="s">
        <v>73</v>
      </c>
      <c r="B52" s="103">
        <v>12</v>
      </c>
      <c r="C52" s="18">
        <v>17</v>
      </c>
      <c r="D52" s="18">
        <v>46</v>
      </c>
      <c r="E52" s="18">
        <v>52</v>
      </c>
      <c r="F52" s="18">
        <v>40</v>
      </c>
      <c r="G52" s="116">
        <v>13.038094429152252</v>
      </c>
      <c r="H52" s="19">
        <v>18.42962021938024</v>
      </c>
      <c r="I52" s="19">
        <v>49.862387330737327</v>
      </c>
      <c r="J52" s="19">
        <v>56.210980310135731</v>
      </c>
      <c r="K52" s="19">
        <v>43.204832502936441</v>
      </c>
    </row>
    <row r="53" spans="1:11" s="16" customFormat="1" ht="15" customHeight="1" x14ac:dyDescent="0.25">
      <c r="A53" s="264" t="s">
        <v>74</v>
      </c>
      <c r="B53" s="103">
        <v>0</v>
      </c>
      <c r="C53" s="18">
        <v>0</v>
      </c>
      <c r="D53" s="18">
        <v>0</v>
      </c>
      <c r="E53" s="18">
        <v>0</v>
      </c>
      <c r="F53" s="18">
        <v>0</v>
      </c>
      <c r="G53" s="116">
        <v>0</v>
      </c>
      <c r="H53" s="19">
        <v>0</v>
      </c>
      <c r="I53" s="19">
        <v>0</v>
      </c>
      <c r="J53" s="19">
        <v>0</v>
      </c>
      <c r="K53" s="19">
        <v>0</v>
      </c>
    </row>
    <row r="54" spans="1:11" s="16" customFormat="1" ht="15" customHeight="1" x14ac:dyDescent="0.25">
      <c r="A54" s="264" t="s">
        <v>75</v>
      </c>
      <c r="B54" s="103" t="s">
        <v>97</v>
      </c>
      <c r="C54" s="18" t="s">
        <v>97</v>
      </c>
      <c r="D54" s="18" t="s">
        <v>97</v>
      </c>
      <c r="E54" s="18" t="s">
        <v>97</v>
      </c>
      <c r="F54" s="18" t="s">
        <v>97</v>
      </c>
      <c r="G54" s="116" t="s">
        <v>97</v>
      </c>
      <c r="H54" s="19" t="s">
        <v>97</v>
      </c>
      <c r="I54" s="19" t="s">
        <v>97</v>
      </c>
      <c r="J54" s="19" t="s">
        <v>97</v>
      </c>
      <c r="K54" s="19" t="s">
        <v>97</v>
      </c>
    </row>
    <row r="55" spans="1:11" s="16" customFormat="1" ht="15" customHeight="1" x14ac:dyDescent="0.25">
      <c r="A55" s="264" t="s">
        <v>76</v>
      </c>
      <c r="B55" s="103">
        <v>7</v>
      </c>
      <c r="C55" s="18">
        <v>9</v>
      </c>
      <c r="D55" s="18">
        <v>18</v>
      </c>
      <c r="E55" s="18">
        <v>21</v>
      </c>
      <c r="F55" s="18">
        <v>27</v>
      </c>
      <c r="G55" s="116">
        <v>3.1369521302459309</v>
      </c>
      <c r="H55" s="19">
        <v>4.0023374643767013</v>
      </c>
      <c r="I55" s="19">
        <v>7.9552647857508951</v>
      </c>
      <c r="J55" s="19">
        <v>9.2427066972546061</v>
      </c>
      <c r="K55" s="19">
        <v>11.906175394529406</v>
      </c>
    </row>
    <row r="56" spans="1:11" s="16" customFormat="1" ht="15" customHeight="1" x14ac:dyDescent="0.25">
      <c r="A56" s="264" t="s">
        <v>77</v>
      </c>
      <c r="B56" s="103">
        <v>6</v>
      </c>
      <c r="C56" s="18">
        <v>33</v>
      </c>
      <c r="D56" s="18">
        <v>19</v>
      </c>
      <c r="E56" s="18">
        <v>15</v>
      </c>
      <c r="F56" s="18">
        <v>24</v>
      </c>
      <c r="G56" s="116">
        <v>2.3643927045102848</v>
      </c>
      <c r="H56" s="19">
        <v>13.122842721077566</v>
      </c>
      <c r="I56" s="19">
        <v>7.6169731080046956</v>
      </c>
      <c r="J56" s="19">
        <v>6.0439345861182936</v>
      </c>
      <c r="K56" s="19">
        <v>9.7606122245035323</v>
      </c>
    </row>
    <row r="57" spans="1:11" s="16" customFormat="1" ht="15" customHeight="1" x14ac:dyDescent="0.25">
      <c r="A57" s="264" t="s">
        <v>78</v>
      </c>
      <c r="B57" s="103">
        <v>32</v>
      </c>
      <c r="C57" s="18">
        <v>65</v>
      </c>
      <c r="D57" s="18">
        <v>50</v>
      </c>
      <c r="E57" s="18">
        <v>54</v>
      </c>
      <c r="F57" s="18">
        <v>84</v>
      </c>
      <c r="G57" s="116">
        <v>11.646246704660065</v>
      </c>
      <c r="H57" s="19">
        <v>23.530670349697445</v>
      </c>
      <c r="I57" s="19">
        <v>18.039901362184811</v>
      </c>
      <c r="J57" s="19">
        <v>19.391829272068577</v>
      </c>
      <c r="K57" s="19">
        <v>30.201743893160671</v>
      </c>
    </row>
    <row r="58" spans="1:11" s="16" customFormat="1" ht="15" customHeight="1" x14ac:dyDescent="0.25">
      <c r="A58" s="264" t="s">
        <v>79</v>
      </c>
      <c r="B58" s="103">
        <v>2</v>
      </c>
      <c r="C58" s="18">
        <v>4</v>
      </c>
      <c r="D58" s="18">
        <v>6</v>
      </c>
      <c r="E58" s="18">
        <v>12</v>
      </c>
      <c r="F58" s="18">
        <v>17</v>
      </c>
      <c r="G58" s="116">
        <v>4.0822975344638399</v>
      </c>
      <c r="H58" s="19">
        <v>8.0368239513848234</v>
      </c>
      <c r="I58" s="19">
        <v>11.861703324698411</v>
      </c>
      <c r="J58" s="19">
        <v>23.758630246057837</v>
      </c>
      <c r="K58" s="19">
        <v>33.452198093007773</v>
      </c>
    </row>
    <row r="59" spans="1:11" s="16" customFormat="1" ht="15" customHeight="1" x14ac:dyDescent="0.25">
      <c r="A59" s="264" t="s">
        <v>80</v>
      </c>
      <c r="B59" s="103">
        <v>1</v>
      </c>
      <c r="C59" s="18">
        <v>0</v>
      </c>
      <c r="D59" s="18">
        <v>2</v>
      </c>
      <c r="E59" s="18">
        <v>8</v>
      </c>
      <c r="F59" s="18">
        <v>14</v>
      </c>
      <c r="G59" s="116">
        <v>3.1050350944991028</v>
      </c>
      <c r="H59" s="19">
        <v>0</v>
      </c>
      <c r="I59" s="19">
        <v>6.0814253493974677</v>
      </c>
      <c r="J59" s="19">
        <v>24.176457467946179</v>
      </c>
      <c r="K59" s="19">
        <v>42.190676351376538</v>
      </c>
    </row>
    <row r="60" spans="1:11" s="16" customFormat="1" ht="15" customHeight="1" x14ac:dyDescent="0.25">
      <c r="A60" s="264" t="s">
        <v>81</v>
      </c>
      <c r="B60" s="103" t="s">
        <v>97</v>
      </c>
      <c r="C60" s="18" t="s">
        <v>97</v>
      </c>
      <c r="D60" s="18" t="s">
        <v>97</v>
      </c>
      <c r="E60" s="18" t="s">
        <v>97</v>
      </c>
      <c r="F60" s="18" t="s">
        <v>97</v>
      </c>
      <c r="G60" s="116" t="s">
        <v>97</v>
      </c>
      <c r="H60" s="19" t="s">
        <v>97</v>
      </c>
      <c r="I60" s="19" t="s">
        <v>97</v>
      </c>
      <c r="J60" s="19" t="s">
        <v>97</v>
      </c>
      <c r="K60" s="19" t="s">
        <v>97</v>
      </c>
    </row>
    <row r="61" spans="1:11" s="16" customFormat="1" ht="15" customHeight="1" x14ac:dyDescent="0.25">
      <c r="A61" s="264" t="s">
        <v>82</v>
      </c>
      <c r="B61" s="103">
        <v>10</v>
      </c>
      <c r="C61" s="18">
        <v>9</v>
      </c>
      <c r="D61" s="18">
        <v>30</v>
      </c>
      <c r="E61" s="18">
        <v>20</v>
      </c>
      <c r="F61" s="18">
        <v>54</v>
      </c>
      <c r="G61" s="116">
        <v>4.3153774862224106</v>
      </c>
      <c r="H61" s="19">
        <v>3.8649671618806889</v>
      </c>
      <c r="I61" s="19">
        <v>12.795798382977095</v>
      </c>
      <c r="J61" s="19">
        <v>8.4725456912967871</v>
      </c>
      <c r="K61" s="19">
        <v>22.80649625884476</v>
      </c>
    </row>
    <row r="62" spans="1:11" s="16" customFormat="1" ht="15" customHeight="1" x14ac:dyDescent="0.25">
      <c r="A62" s="264" t="s">
        <v>83</v>
      </c>
      <c r="B62" s="103">
        <v>4</v>
      </c>
      <c r="C62" s="18">
        <v>3</v>
      </c>
      <c r="D62" s="18">
        <v>2</v>
      </c>
      <c r="E62" s="18">
        <v>4</v>
      </c>
      <c r="F62" s="18">
        <v>5</v>
      </c>
      <c r="G62" s="116">
        <v>15.150921081534168</v>
      </c>
      <c r="H62" s="19">
        <v>11.338919740260208</v>
      </c>
      <c r="I62" s="19">
        <v>7.554748380507152</v>
      </c>
      <c r="J62" s="19">
        <v>15.048214043188903</v>
      </c>
      <c r="K62" s="19">
        <v>19.040249033442862</v>
      </c>
    </row>
    <row r="63" spans="1:11" s="16" customFormat="1" ht="15" customHeight="1" x14ac:dyDescent="0.25">
      <c r="A63" s="264" t="s">
        <v>84</v>
      </c>
      <c r="B63" s="103">
        <v>4</v>
      </c>
      <c r="C63" s="18">
        <v>5</v>
      </c>
      <c r="D63" s="18">
        <v>17</v>
      </c>
      <c r="E63" s="18">
        <v>7</v>
      </c>
      <c r="F63" s="18">
        <v>17</v>
      </c>
      <c r="G63" s="116">
        <v>0.93932246022004329</v>
      </c>
      <c r="H63" s="19">
        <v>1.1754626524314151</v>
      </c>
      <c r="I63" s="19">
        <v>4.0155195072079737</v>
      </c>
      <c r="J63" s="19">
        <v>1.6547023377827215</v>
      </c>
      <c r="K63" s="19">
        <v>4.0509958382581628</v>
      </c>
    </row>
    <row r="64" spans="1:11" s="16" customFormat="1" ht="15" customHeight="1" x14ac:dyDescent="0.25">
      <c r="A64" s="264" t="s">
        <v>85</v>
      </c>
      <c r="B64" s="103">
        <v>4</v>
      </c>
      <c r="C64" s="18">
        <v>4</v>
      </c>
      <c r="D64" s="18">
        <v>3</v>
      </c>
      <c r="E64" s="18">
        <v>7</v>
      </c>
      <c r="F64" s="18">
        <v>14</v>
      </c>
      <c r="G64" s="116">
        <v>3.6381243649428825</v>
      </c>
      <c r="H64" s="19">
        <v>3.6115138447497404</v>
      </c>
      <c r="I64" s="19">
        <v>2.713682381947045</v>
      </c>
      <c r="J64" s="19">
        <v>6.3177676532333535</v>
      </c>
      <c r="K64" s="19">
        <v>12.593211152361713</v>
      </c>
    </row>
    <row r="65" spans="1:12" s="16" customFormat="1" ht="15" customHeight="1" x14ac:dyDescent="0.25">
      <c r="A65" s="264" t="s">
        <v>86</v>
      </c>
      <c r="B65" s="103">
        <v>2</v>
      </c>
      <c r="C65" s="18">
        <v>6</v>
      </c>
      <c r="D65" s="18">
        <v>13</v>
      </c>
      <c r="E65" s="18">
        <v>24</v>
      </c>
      <c r="F65" s="18">
        <v>13</v>
      </c>
      <c r="G65" s="116">
        <v>5.1671091984713842</v>
      </c>
      <c r="H65" s="19">
        <v>15.298883125177252</v>
      </c>
      <c r="I65" s="19">
        <v>32.583667805481511</v>
      </c>
      <c r="J65" s="19">
        <v>59.219094160583687</v>
      </c>
      <c r="K65" s="19">
        <v>31.868380961782741</v>
      </c>
    </row>
    <row r="66" spans="1:12" s="22" customFormat="1" ht="24.95" customHeight="1" x14ac:dyDescent="0.25">
      <c r="A66" s="21" t="s">
        <v>87</v>
      </c>
      <c r="B66" s="16"/>
      <c r="C66" s="16"/>
      <c r="D66" s="16"/>
      <c r="E66" s="16"/>
      <c r="F66" s="16"/>
      <c r="G66" s="16"/>
      <c r="H66" s="16"/>
      <c r="I66" s="16"/>
      <c r="J66" s="16"/>
      <c r="K66" s="16"/>
    </row>
    <row r="67" spans="1:12" s="22" customFormat="1" ht="15.95" customHeight="1" x14ac:dyDescent="0.25">
      <c r="A67" s="23" t="s">
        <v>98</v>
      </c>
      <c r="B67" s="16"/>
      <c r="C67" s="16"/>
      <c r="D67" s="16"/>
      <c r="E67" s="16"/>
      <c r="F67" s="16"/>
      <c r="G67" s="16"/>
      <c r="H67" s="16"/>
    </row>
    <row r="68" spans="1:12" s="22" customFormat="1" ht="18" customHeight="1" x14ac:dyDescent="0.25">
      <c r="A68" s="23" t="s">
        <v>88</v>
      </c>
      <c r="B68" s="16"/>
      <c r="C68" s="16"/>
      <c r="D68" s="16"/>
      <c r="E68" s="16"/>
      <c r="F68" s="16"/>
      <c r="G68" s="16"/>
      <c r="H68" s="16"/>
      <c r="I68" s="16"/>
      <c r="J68" s="16"/>
      <c r="K68" s="16"/>
    </row>
    <row r="69" spans="1:12" s="22" customFormat="1" ht="18" customHeight="1" x14ac:dyDescent="0.25">
      <c r="A69" s="23" t="s">
        <v>89</v>
      </c>
      <c r="B69" s="16"/>
      <c r="C69" s="16"/>
      <c r="D69" s="16"/>
      <c r="E69" s="16"/>
      <c r="F69" s="16"/>
      <c r="G69" s="16"/>
      <c r="H69" s="16"/>
      <c r="I69" s="16"/>
      <c r="J69" s="16"/>
      <c r="K69" s="16"/>
    </row>
    <row r="70" spans="1:12" s="22" customFormat="1" ht="18" customHeight="1" x14ac:dyDescent="0.25">
      <c r="A70" s="66" t="s">
        <v>116</v>
      </c>
      <c r="B70" s="24"/>
      <c r="C70" s="24"/>
      <c r="D70" s="24"/>
      <c r="E70" s="24"/>
      <c r="F70" s="24"/>
      <c r="G70" s="24"/>
      <c r="H70" s="24"/>
      <c r="I70" s="24"/>
      <c r="J70" s="24"/>
      <c r="K70" s="24"/>
    </row>
    <row r="71" spans="1:12" s="22" customFormat="1" ht="15.75" x14ac:dyDescent="0.25">
      <c r="A71" s="66" t="s">
        <v>117</v>
      </c>
      <c r="B71" s="16"/>
      <c r="C71" s="16"/>
      <c r="D71" s="16"/>
      <c r="E71" s="16"/>
      <c r="F71" s="16"/>
      <c r="G71" s="16"/>
      <c r="H71" s="16"/>
      <c r="I71" s="16"/>
      <c r="J71" s="16"/>
      <c r="K71" s="16"/>
    </row>
    <row r="72" spans="1:12" ht="15.75" x14ac:dyDescent="0.25">
      <c r="A72" s="65" t="s">
        <v>10</v>
      </c>
      <c r="L72" s="27"/>
    </row>
  </sheetData>
  <sheetProtection algorithmName="SHA-512" hashValue="uzbBPu9C67Q7C2cA4QPwjfAYgGrb47FGz2Ud7x4hxQMXRP6UqlAKTU0ZKQLdwKdFM1uWlVgPuYId6TWqIWqf0A==" saltValue="764f3ZrXHNhzKgYuNWzpZQ==" spinCount="100000" sheet="1" objects="1" scenarios="1"/>
  <hyperlinks>
    <hyperlink ref="A72" location="'Table of Contents'!A1" display="Click here to return to the Table of Contents" xr:uid="{4F79E66B-7DF5-4B2B-BFE0-27B2E9A75A69}"/>
  </hyperlinks>
  <printOptions horizontalCentered="1"/>
  <pageMargins left="0.25" right="0.25" top="0.3" bottom="0.1" header="0.3" footer="0"/>
  <pageSetup scale="68" orientation="portrait" r:id="rId1"/>
  <tableParts count="1">
    <tablePart r:id="rId2"/>
  </tableParts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34621E-4DC6-4C36-90DB-87541C42C5BD}">
  <sheetPr codeName="Sheet67">
    <pageSetUpPr fitToPage="1"/>
  </sheetPr>
  <dimension ref="A1:C10"/>
  <sheetViews>
    <sheetView workbookViewId="0"/>
  </sheetViews>
  <sheetFormatPr defaultRowHeight="15" x14ac:dyDescent="0.25"/>
  <cols>
    <col min="1" max="1" width="37.28515625" customWidth="1"/>
    <col min="2" max="2" width="16.28515625" customWidth="1"/>
    <col min="3" max="3" width="15.140625" customWidth="1"/>
  </cols>
  <sheetData>
    <row r="1" spans="1:3" ht="21.75" thickBot="1" x14ac:dyDescent="0.4">
      <c r="A1" s="84" t="s">
        <v>312</v>
      </c>
    </row>
    <row r="2" spans="1:3" ht="18" thickBot="1" x14ac:dyDescent="0.3">
      <c r="A2" s="235" t="s">
        <v>248</v>
      </c>
      <c r="B2" s="238" t="s">
        <v>191</v>
      </c>
      <c r="C2" s="97" t="s">
        <v>192</v>
      </c>
    </row>
    <row r="3" spans="1:3" ht="15.75" x14ac:dyDescent="0.25">
      <c r="A3" s="314" t="s">
        <v>105</v>
      </c>
      <c r="B3" s="239">
        <v>13527</v>
      </c>
      <c r="C3" s="98">
        <v>100</v>
      </c>
    </row>
    <row r="4" spans="1:3" ht="15.75" x14ac:dyDescent="0.25">
      <c r="A4" s="268" t="s">
        <v>249</v>
      </c>
      <c r="B4" s="240">
        <v>226</v>
      </c>
      <c r="C4" s="99">
        <v>1.6707326088563614</v>
      </c>
    </row>
    <row r="5" spans="1:3" ht="15.75" x14ac:dyDescent="0.25">
      <c r="A5" s="269" t="s">
        <v>250</v>
      </c>
      <c r="B5" s="240">
        <v>1117</v>
      </c>
      <c r="C5" s="99">
        <v>8.2575589561617502</v>
      </c>
    </row>
    <row r="6" spans="1:3" ht="15.75" x14ac:dyDescent="0.25">
      <c r="A6" s="269" t="s">
        <v>251</v>
      </c>
      <c r="B6" s="240">
        <v>2215</v>
      </c>
      <c r="C6" s="99">
        <v>16.374658091224958</v>
      </c>
    </row>
    <row r="7" spans="1:3" ht="15.75" x14ac:dyDescent="0.25">
      <c r="A7" s="269" t="s">
        <v>356</v>
      </c>
      <c r="B7" s="240">
        <v>39</v>
      </c>
      <c r="C7" s="99">
        <v>0.28831226436016855</v>
      </c>
    </row>
    <row r="8" spans="1:3" ht="16.5" thickBot="1" x14ac:dyDescent="0.3">
      <c r="A8" s="270" t="s">
        <v>198</v>
      </c>
      <c r="B8" s="241">
        <v>9930</v>
      </c>
      <c r="C8" s="101">
        <v>73.40873807939677</v>
      </c>
    </row>
    <row r="9" spans="1:3" ht="15.75" x14ac:dyDescent="0.25">
      <c r="A9" s="23" t="s">
        <v>89</v>
      </c>
    </row>
    <row r="10" spans="1:3" ht="15.75" x14ac:dyDescent="0.25">
      <c r="A10" s="65" t="s">
        <v>10</v>
      </c>
    </row>
  </sheetData>
  <sheetProtection algorithmName="SHA-512" hashValue="K+hkWqfyTLTLsUA6I5sl0mKRQzcLUr3MuFtMcmj7MtZj+t57cJ3O0RABSksqRro9oIVG/RlsTz08avd0LuXUoA==" saltValue="Cuhha25YLCm2yUbtsR5e3A==" spinCount="100000" sheet="1" objects="1" scenarios="1"/>
  <hyperlinks>
    <hyperlink ref="A10" location="'Table of Contents'!A1" display="Click here to return to the Table of Contents" xr:uid="{18A5B7A3-8F77-4AFD-8B14-F41AE9C2335E}"/>
  </hyperlinks>
  <pageMargins left="0.7" right="0.7" top="0.75" bottom="0.75" header="0.3" footer="0.3"/>
  <pageSetup scale="63" orientation="portrait" verticalDpi="0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4B4C43-6590-45FE-BF2E-7062711626AE}">
  <sheetPr codeName="Sheet62">
    <pageSetUpPr fitToPage="1"/>
  </sheetPr>
  <dimension ref="A1:Q72"/>
  <sheetViews>
    <sheetView zoomScaleNormal="100" workbookViewId="0"/>
  </sheetViews>
  <sheetFormatPr defaultColWidth="9.140625" defaultRowHeight="12.75" x14ac:dyDescent="0.2"/>
  <cols>
    <col min="1" max="1" width="23.7109375" style="25" customWidth="1"/>
    <col min="2" max="11" width="10.7109375" style="25" customWidth="1"/>
    <col min="12" max="12" width="9.7109375" style="27" customWidth="1"/>
    <col min="13" max="16384" width="9.140625" style="25"/>
  </cols>
  <sheetData>
    <row r="1" spans="1:17" ht="21" x14ac:dyDescent="0.25">
      <c r="A1" s="207" t="s">
        <v>313</v>
      </c>
      <c r="P1" s="82" t="s">
        <v>11</v>
      </c>
      <c r="Q1" s="5"/>
    </row>
    <row r="2" spans="1:17" ht="35.1" customHeight="1" thickBot="1" x14ac:dyDescent="0.25">
      <c r="A2" s="207" t="s">
        <v>305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</row>
    <row r="3" spans="1:17" s="10" customFormat="1" ht="38.1" customHeight="1" thickBot="1" x14ac:dyDescent="0.35">
      <c r="A3" s="6" t="s">
        <v>12</v>
      </c>
      <c r="B3" s="210" t="s">
        <v>13</v>
      </c>
      <c r="C3" s="94" t="s">
        <v>14</v>
      </c>
      <c r="D3" s="94" t="s">
        <v>15</v>
      </c>
      <c r="E3" s="94" t="s">
        <v>16</v>
      </c>
      <c r="F3" s="97" t="s">
        <v>17</v>
      </c>
      <c r="G3" s="8" t="s">
        <v>18</v>
      </c>
      <c r="H3" s="8" t="s">
        <v>19</v>
      </c>
      <c r="I3" s="8" t="s">
        <v>20</v>
      </c>
      <c r="J3" s="8" t="s">
        <v>21</v>
      </c>
      <c r="K3" s="8" t="s">
        <v>22</v>
      </c>
      <c r="L3" s="281" t="s">
        <v>23</v>
      </c>
    </row>
    <row r="4" spans="1:17" s="16" customFormat="1" ht="18" customHeight="1" x14ac:dyDescent="0.25">
      <c r="A4" s="11" t="s">
        <v>24</v>
      </c>
      <c r="B4" s="117">
        <v>288</v>
      </c>
      <c r="C4" s="134">
        <v>328</v>
      </c>
      <c r="D4" s="134">
        <v>446</v>
      </c>
      <c r="E4" s="134">
        <v>483</v>
      </c>
      <c r="F4" s="135">
        <v>528</v>
      </c>
      <c r="G4" s="14">
        <v>61.042038464962296</v>
      </c>
      <c r="H4" s="14">
        <v>72.207888271501659</v>
      </c>
      <c r="I4" s="14">
        <v>99.877728162384173</v>
      </c>
      <c r="J4" s="14">
        <v>114.8916735649245</v>
      </c>
      <c r="K4" s="14">
        <v>120.85726253722427</v>
      </c>
      <c r="L4" s="282" t="s">
        <v>25</v>
      </c>
    </row>
    <row r="5" spans="1:17" s="16" customFormat="1" ht="15" customHeight="1" x14ac:dyDescent="0.25">
      <c r="A5" s="17" t="s">
        <v>26</v>
      </c>
      <c r="B5" s="118">
        <v>5</v>
      </c>
      <c r="C5" s="103">
        <v>1</v>
      </c>
      <c r="D5" s="103">
        <v>6</v>
      </c>
      <c r="E5" s="103">
        <v>8</v>
      </c>
      <c r="F5" s="136">
        <v>8</v>
      </c>
      <c r="G5" s="19">
        <v>26.460626587637595</v>
      </c>
      <c r="H5" s="19">
        <v>5.4860653938994952</v>
      </c>
      <c r="I5" s="19">
        <v>32.972467989228996</v>
      </c>
      <c r="J5" s="19">
        <v>46.237429198936539</v>
      </c>
      <c r="K5" s="19">
        <v>45.253988007693181</v>
      </c>
      <c r="L5" s="283">
        <v>33</v>
      </c>
    </row>
    <row r="6" spans="1:17" s="16" customFormat="1" ht="16.5" customHeight="1" x14ac:dyDescent="0.25">
      <c r="A6" s="16" t="s">
        <v>27</v>
      </c>
      <c r="B6" s="118">
        <v>0</v>
      </c>
      <c r="C6" s="103">
        <v>0</v>
      </c>
      <c r="D6" s="103">
        <v>1</v>
      </c>
      <c r="E6" s="103">
        <v>1</v>
      </c>
      <c r="F6" s="136">
        <v>0</v>
      </c>
      <c r="G6" s="19">
        <v>0</v>
      </c>
      <c r="H6" s="19">
        <v>0</v>
      </c>
      <c r="I6" s="19">
        <v>124.22360248447205</v>
      </c>
      <c r="J6" s="19">
        <v>143.26647564469914</v>
      </c>
      <c r="K6" s="19">
        <v>0</v>
      </c>
      <c r="L6" s="283">
        <v>38</v>
      </c>
    </row>
    <row r="7" spans="1:17" s="16" customFormat="1" ht="15" customHeight="1" x14ac:dyDescent="0.25">
      <c r="A7" s="17" t="s">
        <v>28</v>
      </c>
      <c r="B7" s="118">
        <v>0</v>
      </c>
      <c r="C7" s="103">
        <v>0</v>
      </c>
      <c r="D7" s="103">
        <v>0</v>
      </c>
      <c r="E7" s="103">
        <v>0</v>
      </c>
      <c r="F7" s="136">
        <v>0</v>
      </c>
      <c r="G7" s="19">
        <v>0</v>
      </c>
      <c r="H7" s="19">
        <v>0</v>
      </c>
      <c r="I7" s="19">
        <v>0</v>
      </c>
      <c r="J7" s="19">
        <v>0</v>
      </c>
      <c r="K7" s="19">
        <v>0</v>
      </c>
      <c r="L7" s="283">
        <v>38</v>
      </c>
    </row>
    <row r="8" spans="1:17" s="16" customFormat="1" ht="15" customHeight="1" x14ac:dyDescent="0.25">
      <c r="A8" s="17" t="s">
        <v>29</v>
      </c>
      <c r="B8" s="118">
        <v>0</v>
      </c>
      <c r="C8" s="103">
        <v>0</v>
      </c>
      <c r="D8" s="103">
        <v>1</v>
      </c>
      <c r="E8" s="103">
        <v>0</v>
      </c>
      <c r="F8" s="136">
        <v>0</v>
      </c>
      <c r="G8" s="19">
        <v>0</v>
      </c>
      <c r="H8" s="19">
        <v>0</v>
      </c>
      <c r="I8" s="19">
        <v>318.47133757961785</v>
      </c>
      <c r="J8" s="19">
        <v>0</v>
      </c>
      <c r="K8" s="19">
        <v>0</v>
      </c>
      <c r="L8" s="283">
        <v>38</v>
      </c>
    </row>
    <row r="9" spans="1:17" s="16" customFormat="1" ht="15" customHeight="1" x14ac:dyDescent="0.25">
      <c r="A9" s="17" t="s">
        <v>30</v>
      </c>
      <c r="B9" s="118">
        <v>3</v>
      </c>
      <c r="C9" s="103">
        <v>2</v>
      </c>
      <c r="D9" s="103">
        <v>4</v>
      </c>
      <c r="E9" s="103">
        <v>2</v>
      </c>
      <c r="F9" s="136">
        <v>3</v>
      </c>
      <c r="G9" s="19">
        <v>125.57555462536627</v>
      </c>
      <c r="H9" s="19">
        <v>82.678792889623807</v>
      </c>
      <c r="I9" s="19">
        <v>186.13308515588645</v>
      </c>
      <c r="J9" s="19">
        <v>100.80645161290323</v>
      </c>
      <c r="K9" s="19">
        <v>156.73981191222572</v>
      </c>
      <c r="L9" s="283">
        <v>16</v>
      </c>
    </row>
    <row r="10" spans="1:17" s="16" customFormat="1" ht="15" customHeight="1" x14ac:dyDescent="0.25">
      <c r="A10" s="17" t="s">
        <v>31</v>
      </c>
      <c r="B10" s="118">
        <v>0</v>
      </c>
      <c r="C10" s="103">
        <v>0</v>
      </c>
      <c r="D10" s="103">
        <v>0</v>
      </c>
      <c r="E10" s="103">
        <v>0</v>
      </c>
      <c r="F10" s="136">
        <v>0</v>
      </c>
      <c r="G10" s="19">
        <v>0</v>
      </c>
      <c r="H10" s="19">
        <v>0</v>
      </c>
      <c r="I10" s="19">
        <v>0</v>
      </c>
      <c r="J10" s="19">
        <v>0</v>
      </c>
      <c r="K10" s="19">
        <v>0</v>
      </c>
      <c r="L10" s="283">
        <v>38</v>
      </c>
    </row>
    <row r="11" spans="1:17" s="16" customFormat="1" ht="15" customHeight="1" x14ac:dyDescent="0.25">
      <c r="A11" s="17" t="s">
        <v>32</v>
      </c>
      <c r="B11" s="118">
        <v>0</v>
      </c>
      <c r="C11" s="103">
        <v>0</v>
      </c>
      <c r="D11" s="103">
        <v>1</v>
      </c>
      <c r="E11" s="103">
        <v>0</v>
      </c>
      <c r="F11" s="136">
        <v>0</v>
      </c>
      <c r="G11" s="19">
        <v>0</v>
      </c>
      <c r="H11" s="19">
        <v>0</v>
      </c>
      <c r="I11" s="19">
        <v>401.60642570281124</v>
      </c>
      <c r="J11" s="19">
        <v>0</v>
      </c>
      <c r="K11" s="19">
        <v>0</v>
      </c>
      <c r="L11" s="283">
        <v>38</v>
      </c>
    </row>
    <row r="12" spans="1:17" s="16" customFormat="1" ht="15" customHeight="1" x14ac:dyDescent="0.25">
      <c r="A12" s="20" t="s">
        <v>33</v>
      </c>
      <c r="B12" s="118">
        <v>2</v>
      </c>
      <c r="C12" s="103">
        <v>4</v>
      </c>
      <c r="D12" s="103">
        <v>4</v>
      </c>
      <c r="E12" s="103">
        <v>6</v>
      </c>
      <c r="F12" s="136">
        <v>4</v>
      </c>
      <c r="G12" s="19">
        <v>16.412276382734284</v>
      </c>
      <c r="H12" s="19">
        <v>33.380622548610532</v>
      </c>
      <c r="I12" s="19">
        <v>33.866734400135464</v>
      </c>
      <c r="J12" s="19">
        <v>50.787201625190455</v>
      </c>
      <c r="K12" s="19">
        <v>33.619095646327111</v>
      </c>
      <c r="L12" s="283">
        <v>37</v>
      </c>
    </row>
    <row r="13" spans="1:17" s="16" customFormat="1" ht="15" customHeight="1" x14ac:dyDescent="0.25">
      <c r="A13" s="17" t="s">
        <v>34</v>
      </c>
      <c r="B13" s="118">
        <v>0</v>
      </c>
      <c r="C13" s="103">
        <v>0</v>
      </c>
      <c r="D13" s="103">
        <v>0</v>
      </c>
      <c r="E13" s="103">
        <v>0</v>
      </c>
      <c r="F13" s="136">
        <v>0</v>
      </c>
      <c r="G13" s="19">
        <v>0</v>
      </c>
      <c r="H13" s="19">
        <v>0</v>
      </c>
      <c r="I13" s="19">
        <v>0</v>
      </c>
      <c r="J13" s="19">
        <v>0</v>
      </c>
      <c r="K13" s="19">
        <v>0</v>
      </c>
      <c r="L13" s="283">
        <v>38</v>
      </c>
    </row>
    <row r="14" spans="1:17" s="16" customFormat="1" ht="15" customHeight="1" x14ac:dyDescent="0.25">
      <c r="A14" s="17" t="s">
        <v>35</v>
      </c>
      <c r="B14" s="118">
        <v>0</v>
      </c>
      <c r="C14" s="103">
        <v>0</v>
      </c>
      <c r="D14" s="103">
        <v>1</v>
      </c>
      <c r="E14" s="103">
        <v>4</v>
      </c>
      <c r="F14" s="136">
        <v>0</v>
      </c>
      <c r="G14" s="19">
        <v>0</v>
      </c>
      <c r="H14" s="19">
        <v>0</v>
      </c>
      <c r="I14" s="19">
        <v>65.316786414108421</v>
      </c>
      <c r="J14" s="19">
        <v>270.63599458728009</v>
      </c>
      <c r="K14" s="19">
        <v>0</v>
      </c>
      <c r="L14" s="283">
        <v>38</v>
      </c>
    </row>
    <row r="15" spans="1:17" s="16" customFormat="1" ht="15" customHeight="1" x14ac:dyDescent="0.25">
      <c r="A15" s="17" t="s">
        <v>36</v>
      </c>
      <c r="B15" s="118">
        <v>64</v>
      </c>
      <c r="C15" s="103">
        <v>37</v>
      </c>
      <c r="D15" s="103">
        <v>39</v>
      </c>
      <c r="E15" s="103">
        <v>28</v>
      </c>
      <c r="F15" s="136">
        <v>31</v>
      </c>
      <c r="G15" s="19">
        <v>439.98350061872679</v>
      </c>
      <c r="H15" s="19">
        <v>256.71268993269962</v>
      </c>
      <c r="I15" s="19">
        <v>277.56031599174435</v>
      </c>
      <c r="J15" s="19">
        <v>202.487706103558</v>
      </c>
      <c r="K15" s="19">
        <v>219.6245129295076</v>
      </c>
      <c r="L15" s="283">
        <v>8</v>
      </c>
    </row>
    <row r="16" spans="1:17" s="16" customFormat="1" ht="15" customHeight="1" x14ac:dyDescent="0.25">
      <c r="A16" s="17" t="s">
        <v>37</v>
      </c>
      <c r="B16" s="118">
        <v>0</v>
      </c>
      <c r="C16" s="103">
        <v>0</v>
      </c>
      <c r="D16" s="103">
        <v>0</v>
      </c>
      <c r="E16" s="103">
        <v>0</v>
      </c>
      <c r="F16" s="136">
        <v>0</v>
      </c>
      <c r="G16" s="19">
        <v>0</v>
      </c>
      <c r="H16" s="19">
        <v>0</v>
      </c>
      <c r="I16" s="19">
        <v>0</v>
      </c>
      <c r="J16" s="19">
        <v>0</v>
      </c>
      <c r="K16" s="19">
        <v>0</v>
      </c>
      <c r="L16" s="283">
        <v>38</v>
      </c>
    </row>
    <row r="17" spans="1:12" s="16" customFormat="1" ht="15" customHeight="1" x14ac:dyDescent="0.25">
      <c r="A17" s="20" t="s">
        <v>38</v>
      </c>
      <c r="B17" s="118">
        <v>0</v>
      </c>
      <c r="C17" s="103">
        <v>0</v>
      </c>
      <c r="D17" s="103">
        <v>0</v>
      </c>
      <c r="E17" s="103">
        <v>1</v>
      </c>
      <c r="F17" s="136">
        <v>2</v>
      </c>
      <c r="G17" s="19">
        <v>0</v>
      </c>
      <c r="H17" s="19">
        <v>0</v>
      </c>
      <c r="I17" s="19">
        <v>0</v>
      </c>
      <c r="J17" s="19">
        <v>79.491255961844203</v>
      </c>
      <c r="K17" s="19">
        <v>156.61707126076743</v>
      </c>
      <c r="L17" s="283">
        <v>17</v>
      </c>
    </row>
    <row r="18" spans="1:12" s="16" customFormat="1" ht="15" customHeight="1" x14ac:dyDescent="0.25">
      <c r="A18" s="17" t="s">
        <v>39</v>
      </c>
      <c r="B18" s="118">
        <v>3</v>
      </c>
      <c r="C18" s="103">
        <v>1</v>
      </c>
      <c r="D18" s="103">
        <v>5</v>
      </c>
      <c r="E18" s="103">
        <v>6</v>
      </c>
      <c r="F18" s="136">
        <v>7</v>
      </c>
      <c r="G18" s="19">
        <v>102.59917920656635</v>
      </c>
      <c r="H18" s="19">
        <v>38.124285169653071</v>
      </c>
      <c r="I18" s="19">
        <v>190.98548510313216</v>
      </c>
      <c r="J18" s="19">
        <v>247.21878862793574</v>
      </c>
      <c r="K18" s="19">
        <v>278.99561578318054</v>
      </c>
      <c r="L18" s="283">
        <v>6</v>
      </c>
    </row>
    <row r="19" spans="1:12" s="16" customFormat="1" ht="15" customHeight="1" x14ac:dyDescent="0.25">
      <c r="A19" s="17" t="s">
        <v>40</v>
      </c>
      <c r="B19" s="118">
        <v>0</v>
      </c>
      <c r="C19" s="103">
        <v>0</v>
      </c>
      <c r="D19" s="103">
        <v>0</v>
      </c>
      <c r="E19" s="103">
        <v>0</v>
      </c>
      <c r="F19" s="136">
        <v>0</v>
      </c>
      <c r="G19" s="19">
        <v>0</v>
      </c>
      <c r="H19" s="19">
        <v>0</v>
      </c>
      <c r="I19" s="19">
        <v>0</v>
      </c>
      <c r="J19" s="19">
        <v>0</v>
      </c>
      <c r="K19" s="19">
        <v>0</v>
      </c>
      <c r="L19" s="283">
        <v>38</v>
      </c>
    </row>
    <row r="20" spans="1:12" s="16" customFormat="1" ht="15" customHeight="1" x14ac:dyDescent="0.25">
      <c r="A20" s="17" t="s">
        <v>41</v>
      </c>
      <c r="B20" s="118">
        <v>33</v>
      </c>
      <c r="C20" s="103">
        <v>56</v>
      </c>
      <c r="D20" s="103">
        <v>38</v>
      </c>
      <c r="E20" s="103">
        <v>33</v>
      </c>
      <c r="F20" s="136">
        <v>37</v>
      </c>
      <c r="G20" s="19">
        <v>247.56189047261816</v>
      </c>
      <c r="H20" s="19">
        <v>434.74885490256969</v>
      </c>
      <c r="I20" s="19">
        <v>297.52583777012217</v>
      </c>
      <c r="J20" s="19">
        <v>267.22811563689368</v>
      </c>
      <c r="K20" s="19">
        <v>288.85939573737215</v>
      </c>
      <c r="L20" s="283">
        <v>4</v>
      </c>
    </row>
    <row r="21" spans="1:12" s="16" customFormat="1" ht="15" customHeight="1" x14ac:dyDescent="0.25">
      <c r="A21" s="17" t="s">
        <v>42</v>
      </c>
      <c r="B21" s="118">
        <v>2</v>
      </c>
      <c r="C21" s="103">
        <v>3</v>
      </c>
      <c r="D21" s="103">
        <v>2</v>
      </c>
      <c r="E21" s="103">
        <v>6</v>
      </c>
      <c r="F21" s="136">
        <v>4</v>
      </c>
      <c r="G21" s="19">
        <v>84.21052631578948</v>
      </c>
      <c r="H21" s="19">
        <v>132.91980505095259</v>
      </c>
      <c r="I21" s="19">
        <v>95.192765349833408</v>
      </c>
      <c r="J21" s="19">
        <v>268.45637583892619</v>
      </c>
      <c r="K21" s="19">
        <v>186.13308515588645</v>
      </c>
      <c r="L21" s="283">
        <v>11</v>
      </c>
    </row>
    <row r="22" spans="1:12" s="16" customFormat="1" ht="15" customHeight="1" x14ac:dyDescent="0.25">
      <c r="A22" s="17" t="s">
        <v>43</v>
      </c>
      <c r="B22" s="118">
        <v>0</v>
      </c>
      <c r="C22" s="103">
        <v>1</v>
      </c>
      <c r="D22" s="103">
        <v>1</v>
      </c>
      <c r="E22" s="103">
        <v>2</v>
      </c>
      <c r="F22" s="136">
        <v>2</v>
      </c>
      <c r="G22" s="19">
        <v>0</v>
      </c>
      <c r="H22" s="19">
        <v>139.66480446927375</v>
      </c>
      <c r="I22" s="19">
        <v>136.61202185792351</v>
      </c>
      <c r="J22" s="19">
        <v>285.71428571428572</v>
      </c>
      <c r="K22" s="19">
        <v>285.30670470756064</v>
      </c>
      <c r="L22" s="283">
        <v>5</v>
      </c>
    </row>
    <row r="23" spans="1:12" s="16" customFormat="1" ht="15" customHeight="1" x14ac:dyDescent="0.25">
      <c r="A23" s="17" t="s">
        <v>44</v>
      </c>
      <c r="B23" s="118">
        <v>0</v>
      </c>
      <c r="C23" s="103">
        <v>0</v>
      </c>
      <c r="D23" s="103">
        <v>0</v>
      </c>
      <c r="E23" s="103">
        <v>0</v>
      </c>
      <c r="F23" s="136">
        <v>0</v>
      </c>
      <c r="G23" s="19">
        <v>0</v>
      </c>
      <c r="H23" s="19">
        <v>0</v>
      </c>
      <c r="I23" s="19">
        <v>0</v>
      </c>
      <c r="J23" s="19">
        <v>0</v>
      </c>
      <c r="K23" s="19">
        <v>0</v>
      </c>
      <c r="L23" s="283">
        <v>38</v>
      </c>
    </row>
    <row r="24" spans="1:12" s="16" customFormat="1" ht="15" customHeight="1" x14ac:dyDescent="0.25">
      <c r="A24" s="17" t="s">
        <v>45</v>
      </c>
      <c r="B24" s="118">
        <v>47</v>
      </c>
      <c r="C24" s="103">
        <v>64</v>
      </c>
      <c r="D24" s="103">
        <v>94</v>
      </c>
      <c r="E24" s="103">
        <v>123</v>
      </c>
      <c r="F24" s="136">
        <v>126</v>
      </c>
      <c r="G24" s="19">
        <v>40.222507488232779</v>
      </c>
      <c r="H24" s="19">
        <v>58.088348747923796</v>
      </c>
      <c r="I24" s="19">
        <v>87.861963247527711</v>
      </c>
      <c r="J24" s="19">
        <v>125.80160166917247</v>
      </c>
      <c r="K24" s="19">
        <v>123.37338072437799</v>
      </c>
      <c r="L24" s="283">
        <v>20</v>
      </c>
    </row>
    <row r="25" spans="1:12" s="16" customFormat="1" ht="16.5" customHeight="1" x14ac:dyDescent="0.25">
      <c r="A25" s="16" t="s">
        <v>46</v>
      </c>
      <c r="B25" s="118">
        <v>4</v>
      </c>
      <c r="C25" s="103">
        <v>10</v>
      </c>
      <c r="D25" s="103">
        <v>6</v>
      </c>
      <c r="E25" s="103">
        <v>9</v>
      </c>
      <c r="F25" s="136">
        <v>3</v>
      </c>
      <c r="G25" s="19">
        <v>72.503172013775597</v>
      </c>
      <c r="H25" s="19">
        <v>186.49757553151809</v>
      </c>
      <c r="I25" s="19">
        <v>118.27321111768184</v>
      </c>
      <c r="J25" s="19">
        <v>187.1101871101871</v>
      </c>
      <c r="K25" s="19">
        <v>62.370062370062371</v>
      </c>
      <c r="L25" s="283">
        <v>27</v>
      </c>
    </row>
    <row r="26" spans="1:12" s="16" customFormat="1" ht="16.5" customHeight="1" x14ac:dyDescent="0.25">
      <c r="A26" s="16" t="s">
        <v>47</v>
      </c>
      <c r="B26" s="118">
        <v>0</v>
      </c>
      <c r="C26" s="103">
        <v>0</v>
      </c>
      <c r="D26" s="103">
        <v>0</v>
      </c>
      <c r="E26" s="103">
        <v>1</v>
      </c>
      <c r="F26" s="136">
        <v>1</v>
      </c>
      <c r="G26" s="19">
        <v>0</v>
      </c>
      <c r="H26" s="19">
        <v>0</v>
      </c>
      <c r="I26" s="19">
        <v>0</v>
      </c>
      <c r="J26" s="19">
        <v>67.934782608695656</v>
      </c>
      <c r="K26" s="19">
        <v>67.934782608695656</v>
      </c>
      <c r="L26" s="283">
        <v>26</v>
      </c>
    </row>
    <row r="27" spans="1:12" s="16" customFormat="1" ht="15" customHeight="1" x14ac:dyDescent="0.25">
      <c r="A27" s="17" t="s">
        <v>48</v>
      </c>
      <c r="B27" s="118">
        <v>4</v>
      </c>
      <c r="C27" s="103">
        <v>4</v>
      </c>
      <c r="D27" s="103">
        <v>2</v>
      </c>
      <c r="E27" s="103">
        <v>1</v>
      </c>
      <c r="F27" s="136">
        <v>1</v>
      </c>
      <c r="G27" s="19">
        <v>188.59028760018859</v>
      </c>
      <c r="H27" s="19">
        <v>192.86403085824494</v>
      </c>
      <c r="I27" s="19">
        <v>96.805421103581807</v>
      </c>
      <c r="J27" s="19">
        <v>47.483380816714153</v>
      </c>
      <c r="K27" s="19">
        <v>49.212598425196852</v>
      </c>
      <c r="L27" s="283">
        <v>32</v>
      </c>
    </row>
    <row r="28" spans="1:12" s="16" customFormat="1" ht="15" customHeight="1" x14ac:dyDescent="0.25">
      <c r="A28" s="17" t="s">
        <v>49</v>
      </c>
      <c r="B28" s="118">
        <v>0</v>
      </c>
      <c r="C28" s="103">
        <v>0</v>
      </c>
      <c r="D28" s="103">
        <v>1</v>
      </c>
      <c r="E28" s="103">
        <v>0</v>
      </c>
      <c r="F28" s="136">
        <v>0</v>
      </c>
      <c r="G28" s="19">
        <v>0</v>
      </c>
      <c r="H28" s="19">
        <v>0</v>
      </c>
      <c r="I28" s="19">
        <v>48.007681228996638</v>
      </c>
      <c r="J28" s="19">
        <v>0</v>
      </c>
      <c r="K28" s="19">
        <v>0</v>
      </c>
      <c r="L28" s="283">
        <v>38</v>
      </c>
    </row>
    <row r="29" spans="1:12" s="16" customFormat="1" ht="15" customHeight="1" x14ac:dyDescent="0.25">
      <c r="A29" s="17" t="s">
        <v>50</v>
      </c>
      <c r="B29" s="118">
        <v>0</v>
      </c>
      <c r="C29" s="103">
        <v>0</v>
      </c>
      <c r="D29" s="103">
        <v>0</v>
      </c>
      <c r="E29" s="103">
        <v>0</v>
      </c>
      <c r="F29" s="136">
        <v>0</v>
      </c>
      <c r="G29" s="19">
        <v>0</v>
      </c>
      <c r="H29" s="19">
        <v>0</v>
      </c>
      <c r="I29" s="19">
        <v>0</v>
      </c>
      <c r="J29" s="19">
        <v>0</v>
      </c>
      <c r="K29" s="19">
        <v>0</v>
      </c>
      <c r="L29" s="283">
        <v>38</v>
      </c>
    </row>
    <row r="30" spans="1:12" s="16" customFormat="1" ht="15" customHeight="1" x14ac:dyDescent="0.25">
      <c r="A30" s="17" t="s">
        <v>51</v>
      </c>
      <c r="B30" s="118">
        <v>0</v>
      </c>
      <c r="C30" s="103">
        <v>0</v>
      </c>
      <c r="D30" s="103">
        <v>0</v>
      </c>
      <c r="E30" s="103">
        <v>1</v>
      </c>
      <c r="F30" s="136">
        <v>0</v>
      </c>
      <c r="G30" s="19">
        <v>0</v>
      </c>
      <c r="H30" s="19">
        <v>0</v>
      </c>
      <c r="I30" s="19">
        <v>0</v>
      </c>
      <c r="J30" s="19">
        <v>113.50737797956867</v>
      </c>
      <c r="K30" s="19">
        <v>0</v>
      </c>
      <c r="L30" s="283">
        <v>38</v>
      </c>
    </row>
    <row r="31" spans="1:12" s="16" customFormat="1" ht="15" customHeight="1" x14ac:dyDescent="0.25">
      <c r="A31" s="17" t="s">
        <v>52</v>
      </c>
      <c r="B31" s="118">
        <v>0</v>
      </c>
      <c r="C31" s="103">
        <v>6</v>
      </c>
      <c r="D31" s="103">
        <v>3</v>
      </c>
      <c r="E31" s="103">
        <v>8</v>
      </c>
      <c r="F31" s="136">
        <v>7</v>
      </c>
      <c r="G31" s="19">
        <v>0</v>
      </c>
      <c r="H31" s="19">
        <v>154.99870834409714</v>
      </c>
      <c r="I31" s="19">
        <v>77.901843676967019</v>
      </c>
      <c r="J31" s="19">
        <v>211.97668256491787</v>
      </c>
      <c r="K31" s="19">
        <v>174.25939756036843</v>
      </c>
      <c r="L31" s="283">
        <v>13</v>
      </c>
    </row>
    <row r="32" spans="1:12" s="16" customFormat="1" ht="15" customHeight="1" x14ac:dyDescent="0.25">
      <c r="A32" s="17" t="s">
        <v>53</v>
      </c>
      <c r="B32" s="118">
        <v>0</v>
      </c>
      <c r="C32" s="103">
        <v>0</v>
      </c>
      <c r="D32" s="103">
        <v>0</v>
      </c>
      <c r="E32" s="103">
        <v>0</v>
      </c>
      <c r="F32" s="136">
        <v>0</v>
      </c>
      <c r="G32" s="19">
        <v>0</v>
      </c>
      <c r="H32" s="19">
        <v>0</v>
      </c>
      <c r="I32" s="19">
        <v>0</v>
      </c>
      <c r="J32" s="19">
        <v>0</v>
      </c>
      <c r="K32" s="19">
        <v>0</v>
      </c>
      <c r="L32" s="283">
        <v>38</v>
      </c>
    </row>
    <row r="33" spans="1:12" s="16" customFormat="1" ht="15" customHeight="1" x14ac:dyDescent="0.25">
      <c r="A33" s="17" t="s">
        <v>54</v>
      </c>
      <c r="B33" s="118">
        <v>0</v>
      </c>
      <c r="C33" s="103">
        <v>0</v>
      </c>
      <c r="D33" s="103">
        <v>0</v>
      </c>
      <c r="E33" s="103">
        <v>0</v>
      </c>
      <c r="F33" s="136">
        <v>0</v>
      </c>
      <c r="G33" s="19">
        <v>0</v>
      </c>
      <c r="H33" s="19">
        <v>0</v>
      </c>
      <c r="I33" s="19">
        <v>0</v>
      </c>
      <c r="J33" s="19">
        <v>0</v>
      </c>
      <c r="K33" s="19">
        <v>0</v>
      </c>
      <c r="L33" s="283">
        <v>38</v>
      </c>
    </row>
    <row r="34" spans="1:12" s="16" customFormat="1" ht="15" customHeight="1" x14ac:dyDescent="0.25">
      <c r="A34" s="17" t="s">
        <v>55</v>
      </c>
      <c r="B34" s="118">
        <v>1</v>
      </c>
      <c r="C34" s="103">
        <v>1</v>
      </c>
      <c r="D34" s="103">
        <v>5</v>
      </c>
      <c r="E34" s="103">
        <v>1</v>
      </c>
      <c r="F34" s="136">
        <v>3</v>
      </c>
      <c r="G34" s="19">
        <v>17.202821262687081</v>
      </c>
      <c r="H34" s="19">
        <v>16.977928692699489</v>
      </c>
      <c r="I34" s="19">
        <v>85.005100306018363</v>
      </c>
      <c r="J34" s="19">
        <v>17.84758165268606</v>
      </c>
      <c r="K34" s="19">
        <v>54.005400540054005</v>
      </c>
      <c r="L34" s="283">
        <v>29</v>
      </c>
    </row>
    <row r="35" spans="1:12" s="16" customFormat="1" ht="15" customHeight="1" x14ac:dyDescent="0.25">
      <c r="A35" s="17" t="s">
        <v>56</v>
      </c>
      <c r="B35" s="118">
        <v>0</v>
      </c>
      <c r="C35" s="103">
        <v>0</v>
      </c>
      <c r="D35" s="103">
        <v>0</v>
      </c>
      <c r="E35" s="103">
        <v>0</v>
      </c>
      <c r="F35" s="136">
        <v>0</v>
      </c>
      <c r="G35" s="19">
        <v>0</v>
      </c>
      <c r="H35" s="19">
        <v>0</v>
      </c>
      <c r="I35" s="19">
        <v>0</v>
      </c>
      <c r="J35" s="19">
        <v>0</v>
      </c>
      <c r="K35" s="19">
        <v>0</v>
      </c>
      <c r="L35" s="283">
        <v>38</v>
      </c>
    </row>
    <row r="36" spans="1:12" s="16" customFormat="1" ht="15" customHeight="1" x14ac:dyDescent="0.25">
      <c r="A36" s="17" t="s">
        <v>57</v>
      </c>
      <c r="B36" s="118">
        <v>0</v>
      </c>
      <c r="C36" s="103">
        <v>0</v>
      </c>
      <c r="D36" s="103">
        <v>0</v>
      </c>
      <c r="E36" s="103">
        <v>0</v>
      </c>
      <c r="F36" s="136">
        <v>0</v>
      </c>
      <c r="G36" s="19">
        <v>0</v>
      </c>
      <c r="H36" s="19">
        <v>0</v>
      </c>
      <c r="I36" s="19">
        <v>0</v>
      </c>
      <c r="J36" s="19">
        <v>0</v>
      </c>
      <c r="K36" s="19">
        <v>0</v>
      </c>
      <c r="L36" s="283">
        <v>38</v>
      </c>
    </row>
    <row r="37" spans="1:12" s="16" customFormat="1" ht="15" customHeight="1" x14ac:dyDescent="0.25">
      <c r="A37" s="17" t="s">
        <v>58</v>
      </c>
      <c r="B37" s="118">
        <v>10</v>
      </c>
      <c r="C37" s="103">
        <v>14</v>
      </c>
      <c r="D37" s="103">
        <v>13</v>
      </c>
      <c r="E37" s="103">
        <v>18</v>
      </c>
      <c r="F37" s="136">
        <v>28</v>
      </c>
      <c r="G37" s="19">
        <v>26.741542987030353</v>
      </c>
      <c r="H37" s="19">
        <v>39.273992201307266</v>
      </c>
      <c r="I37" s="19">
        <v>37.239680311667477</v>
      </c>
      <c r="J37" s="19">
        <v>58.212865043174538</v>
      </c>
      <c r="K37" s="19">
        <v>81.945623225730927</v>
      </c>
      <c r="L37" s="283">
        <v>23</v>
      </c>
    </row>
    <row r="38" spans="1:12" s="16" customFormat="1" ht="15" customHeight="1" x14ac:dyDescent="0.25">
      <c r="A38" s="17" t="s">
        <v>59</v>
      </c>
      <c r="B38" s="118">
        <v>0</v>
      </c>
      <c r="C38" s="103">
        <v>1</v>
      </c>
      <c r="D38" s="103">
        <v>3</v>
      </c>
      <c r="E38" s="103">
        <v>1</v>
      </c>
      <c r="F38" s="136">
        <v>2</v>
      </c>
      <c r="G38" s="19">
        <v>0</v>
      </c>
      <c r="H38" s="19">
        <v>27.344818156959256</v>
      </c>
      <c r="I38" s="19">
        <v>81.967213114754102</v>
      </c>
      <c r="J38" s="19">
        <v>28.727377190462512</v>
      </c>
      <c r="K38" s="19">
        <v>53.806833467850417</v>
      </c>
      <c r="L38" s="283">
        <v>30</v>
      </c>
    </row>
    <row r="39" spans="1:12" s="16" customFormat="1" ht="15" customHeight="1" x14ac:dyDescent="0.25">
      <c r="A39" s="17" t="s">
        <v>60</v>
      </c>
      <c r="B39" s="118">
        <v>0</v>
      </c>
      <c r="C39" s="103">
        <v>0</v>
      </c>
      <c r="D39" s="103">
        <v>0</v>
      </c>
      <c r="E39" s="103">
        <v>0</v>
      </c>
      <c r="F39" s="136">
        <v>0</v>
      </c>
      <c r="G39" s="19">
        <v>0</v>
      </c>
      <c r="H39" s="19">
        <v>0</v>
      </c>
      <c r="I39" s="19">
        <v>0</v>
      </c>
      <c r="J39" s="19">
        <v>0</v>
      </c>
      <c r="K39" s="19">
        <v>0</v>
      </c>
      <c r="L39" s="283">
        <v>38</v>
      </c>
    </row>
    <row r="40" spans="1:12" s="16" customFormat="1" ht="15" customHeight="1" x14ac:dyDescent="0.25">
      <c r="A40" s="17" t="s">
        <v>61</v>
      </c>
      <c r="B40" s="118">
        <v>11</v>
      </c>
      <c r="C40" s="103">
        <v>10</v>
      </c>
      <c r="D40" s="103">
        <v>28</v>
      </c>
      <c r="E40" s="103">
        <v>27</v>
      </c>
      <c r="F40" s="136">
        <v>46</v>
      </c>
      <c r="G40" s="19">
        <v>36.813922356091034</v>
      </c>
      <c r="H40" s="19">
        <v>34.867503486750351</v>
      </c>
      <c r="I40" s="19">
        <v>99.093997734994332</v>
      </c>
      <c r="J40" s="19">
        <v>99.451176838925932</v>
      </c>
      <c r="K40" s="19">
        <v>161.05314753868777</v>
      </c>
      <c r="L40" s="283">
        <v>15</v>
      </c>
    </row>
    <row r="41" spans="1:12" s="16" customFormat="1" ht="15" customHeight="1" x14ac:dyDescent="0.25">
      <c r="A41" s="17" t="s">
        <v>62</v>
      </c>
      <c r="B41" s="118">
        <v>6</v>
      </c>
      <c r="C41" s="103">
        <v>10</v>
      </c>
      <c r="D41" s="103">
        <v>20</v>
      </c>
      <c r="E41" s="103">
        <v>18</v>
      </c>
      <c r="F41" s="136">
        <v>26</v>
      </c>
      <c r="G41" s="19">
        <v>31.240237425804438</v>
      </c>
      <c r="H41" s="19">
        <v>52.463144640889773</v>
      </c>
      <c r="I41" s="19">
        <v>105.33522936746195</v>
      </c>
      <c r="J41" s="19">
        <v>100.0277854959711</v>
      </c>
      <c r="K41" s="19">
        <v>138.62969874700079</v>
      </c>
      <c r="L41" s="283">
        <v>18</v>
      </c>
    </row>
    <row r="42" spans="1:12" s="16" customFormat="1" ht="15" customHeight="1" x14ac:dyDescent="0.25">
      <c r="A42" s="17" t="s">
        <v>63</v>
      </c>
      <c r="B42" s="118">
        <v>0</v>
      </c>
      <c r="C42" s="103">
        <v>0</v>
      </c>
      <c r="D42" s="103">
        <v>1</v>
      </c>
      <c r="E42" s="103">
        <v>0</v>
      </c>
      <c r="F42" s="136">
        <v>0</v>
      </c>
      <c r="G42" s="19">
        <v>0</v>
      </c>
      <c r="H42" s="19">
        <v>0</v>
      </c>
      <c r="I42" s="19">
        <v>126.42225031605562</v>
      </c>
      <c r="J42" s="19">
        <v>0</v>
      </c>
      <c r="K42" s="19">
        <v>0</v>
      </c>
      <c r="L42" s="283">
        <v>38</v>
      </c>
    </row>
    <row r="43" spans="1:12" s="16" customFormat="1" ht="15" customHeight="1" x14ac:dyDescent="0.25">
      <c r="A43" s="17" t="s">
        <v>64</v>
      </c>
      <c r="B43" s="118">
        <v>33</v>
      </c>
      <c r="C43" s="103">
        <v>31</v>
      </c>
      <c r="D43" s="103">
        <v>62</v>
      </c>
      <c r="E43" s="103">
        <v>74</v>
      </c>
      <c r="F43" s="136">
        <v>55</v>
      </c>
      <c r="G43" s="19">
        <v>111.08119025178404</v>
      </c>
      <c r="H43" s="19">
        <v>107.04789530025208</v>
      </c>
      <c r="I43" s="19">
        <v>216.11823759063023</v>
      </c>
      <c r="J43" s="19">
        <v>276.3462543879304</v>
      </c>
      <c r="K43" s="19">
        <v>192.3480450444149</v>
      </c>
      <c r="L43" s="283">
        <v>10</v>
      </c>
    </row>
    <row r="44" spans="1:12" s="16" customFormat="1" ht="15" customHeight="1" x14ac:dyDescent="0.25">
      <c r="A44" s="17" t="s">
        <v>65</v>
      </c>
      <c r="B44" s="118">
        <v>11</v>
      </c>
      <c r="C44" s="103">
        <v>15</v>
      </c>
      <c r="D44" s="103">
        <v>20</v>
      </c>
      <c r="E44" s="103">
        <v>15</v>
      </c>
      <c r="F44" s="136">
        <v>30</v>
      </c>
      <c r="G44" s="19">
        <v>26.666020217691692</v>
      </c>
      <c r="H44" s="19">
        <v>37.503750375037505</v>
      </c>
      <c r="I44" s="19">
        <v>51.753137533962999</v>
      </c>
      <c r="J44" s="19">
        <v>40.251167283851231</v>
      </c>
      <c r="K44" s="19">
        <v>79.402890265205656</v>
      </c>
      <c r="L44" s="283">
        <v>24</v>
      </c>
    </row>
    <row r="45" spans="1:12" s="16" customFormat="1" ht="15" customHeight="1" x14ac:dyDescent="0.25">
      <c r="A45" s="17" t="s">
        <v>66</v>
      </c>
      <c r="B45" s="118">
        <v>1</v>
      </c>
      <c r="C45" s="103">
        <v>0</v>
      </c>
      <c r="D45" s="103">
        <v>4</v>
      </c>
      <c r="E45" s="103">
        <v>5</v>
      </c>
      <c r="F45" s="136">
        <v>3</v>
      </c>
      <c r="G45" s="19">
        <v>11.173184357541899</v>
      </c>
      <c r="H45" s="19">
        <v>0</v>
      </c>
      <c r="I45" s="19">
        <v>47.641734159123395</v>
      </c>
      <c r="J45" s="19">
        <v>62.625250501002007</v>
      </c>
      <c r="K45" s="19">
        <v>36.205648081100655</v>
      </c>
      <c r="L45" s="283">
        <v>36</v>
      </c>
    </row>
    <row r="46" spans="1:12" s="16" customFormat="1" ht="15" customHeight="1" x14ac:dyDescent="0.25">
      <c r="A46" s="17" t="s">
        <v>67</v>
      </c>
      <c r="B46" s="118">
        <v>15</v>
      </c>
      <c r="C46" s="103">
        <v>26</v>
      </c>
      <c r="D46" s="103">
        <v>40</v>
      </c>
      <c r="E46" s="103">
        <v>27</v>
      </c>
      <c r="F46" s="136">
        <v>19</v>
      </c>
      <c r="G46" s="19">
        <v>151.07261557055091</v>
      </c>
      <c r="H46" s="19">
        <v>264.92765437130629</v>
      </c>
      <c r="I46" s="19">
        <v>396.98292973402141</v>
      </c>
      <c r="J46" s="19">
        <v>277.20739219712527</v>
      </c>
      <c r="K46" s="19">
        <v>184.96884735202491</v>
      </c>
      <c r="L46" s="283">
        <v>12</v>
      </c>
    </row>
    <row r="47" spans="1:12" s="16" customFormat="1" ht="15" customHeight="1" x14ac:dyDescent="0.25">
      <c r="A47" s="17" t="s">
        <v>68</v>
      </c>
      <c r="B47" s="118">
        <v>0</v>
      </c>
      <c r="C47" s="103">
        <v>0</v>
      </c>
      <c r="D47" s="103">
        <v>0</v>
      </c>
      <c r="E47" s="103">
        <v>0</v>
      </c>
      <c r="F47" s="136">
        <v>0</v>
      </c>
      <c r="G47" s="19">
        <v>0</v>
      </c>
      <c r="H47" s="19">
        <v>0</v>
      </c>
      <c r="I47" s="19">
        <v>0</v>
      </c>
      <c r="J47" s="19">
        <v>0</v>
      </c>
      <c r="K47" s="19">
        <v>0</v>
      </c>
      <c r="L47" s="283">
        <v>38</v>
      </c>
    </row>
    <row r="48" spans="1:12" s="16" customFormat="1" ht="15" customHeight="1" x14ac:dyDescent="0.25">
      <c r="A48" s="17" t="s">
        <v>69</v>
      </c>
      <c r="B48" s="118">
        <v>0</v>
      </c>
      <c r="C48" s="103">
        <v>0</v>
      </c>
      <c r="D48" s="103">
        <v>2</v>
      </c>
      <c r="E48" s="103">
        <v>1</v>
      </c>
      <c r="F48" s="136">
        <v>3</v>
      </c>
      <c r="G48" s="19">
        <v>0</v>
      </c>
      <c r="H48" s="19">
        <v>0</v>
      </c>
      <c r="I48" s="19">
        <v>24.233612019871561</v>
      </c>
      <c r="J48" s="19">
        <v>12.891581797086502</v>
      </c>
      <c r="K48" s="19">
        <v>38.875210574057277</v>
      </c>
      <c r="L48" s="283">
        <v>34</v>
      </c>
    </row>
    <row r="49" spans="1:12" s="16" customFormat="1" ht="15" customHeight="1" x14ac:dyDescent="0.25">
      <c r="A49" s="17" t="s">
        <v>70</v>
      </c>
      <c r="B49" s="118">
        <v>1</v>
      </c>
      <c r="C49" s="103">
        <v>0</v>
      </c>
      <c r="D49" s="103">
        <v>2</v>
      </c>
      <c r="E49" s="103">
        <v>2</v>
      </c>
      <c r="F49" s="136">
        <v>2</v>
      </c>
      <c r="G49" s="19">
        <v>18.073377914332188</v>
      </c>
      <c r="H49" s="19">
        <v>0</v>
      </c>
      <c r="I49" s="19">
        <v>36.284470246734401</v>
      </c>
      <c r="J49" s="19">
        <v>37.509377344336087</v>
      </c>
      <c r="K49" s="19">
        <v>36.764705882352942</v>
      </c>
      <c r="L49" s="283">
        <v>35</v>
      </c>
    </row>
    <row r="50" spans="1:12" s="16" customFormat="1" ht="15" customHeight="1" x14ac:dyDescent="0.25">
      <c r="A50" s="17" t="s">
        <v>71</v>
      </c>
      <c r="B50" s="118">
        <v>7</v>
      </c>
      <c r="C50" s="103">
        <v>4</v>
      </c>
      <c r="D50" s="103">
        <v>11</v>
      </c>
      <c r="E50" s="103">
        <v>10</v>
      </c>
      <c r="F50" s="136">
        <v>10</v>
      </c>
      <c r="G50" s="19">
        <v>31.621267561096808</v>
      </c>
      <c r="H50" s="19">
        <v>18.805829807240244</v>
      </c>
      <c r="I50" s="19">
        <v>52.132701421800945</v>
      </c>
      <c r="J50" s="19">
        <v>51.258393561945766</v>
      </c>
      <c r="K50" s="19">
        <v>49.627791563275437</v>
      </c>
      <c r="L50" s="283">
        <v>31</v>
      </c>
    </row>
    <row r="51" spans="1:12" s="16" customFormat="1" ht="15" customHeight="1" x14ac:dyDescent="0.25">
      <c r="A51" s="17" t="s">
        <v>72</v>
      </c>
      <c r="B51" s="118">
        <v>2</v>
      </c>
      <c r="C51" s="103">
        <v>0</v>
      </c>
      <c r="D51" s="103">
        <v>2</v>
      </c>
      <c r="E51" s="103">
        <v>2</v>
      </c>
      <c r="F51" s="136">
        <v>5</v>
      </c>
      <c r="G51" s="19">
        <v>75.159714393085309</v>
      </c>
      <c r="H51" s="19">
        <v>0</v>
      </c>
      <c r="I51" s="19">
        <v>83.507306889352819</v>
      </c>
      <c r="J51" s="19">
        <v>91.617040769583141</v>
      </c>
      <c r="K51" s="19">
        <v>209.29259104227711</v>
      </c>
      <c r="L51" s="283">
        <v>9</v>
      </c>
    </row>
    <row r="52" spans="1:12" s="16" customFormat="1" ht="15" customHeight="1" x14ac:dyDescent="0.25">
      <c r="A52" s="17" t="s">
        <v>73</v>
      </c>
      <c r="B52" s="118">
        <v>0</v>
      </c>
      <c r="C52" s="103">
        <v>2</v>
      </c>
      <c r="D52" s="103">
        <v>4</v>
      </c>
      <c r="E52" s="103">
        <v>6</v>
      </c>
      <c r="F52" s="136">
        <v>8</v>
      </c>
      <c r="G52" s="19">
        <v>0</v>
      </c>
      <c r="H52" s="19">
        <v>102.09290454313425</v>
      </c>
      <c r="I52" s="19">
        <v>213.21961620469082</v>
      </c>
      <c r="J52" s="19">
        <v>326.26427406199019</v>
      </c>
      <c r="K52" s="19">
        <v>411.94644696189494</v>
      </c>
      <c r="L52" s="283">
        <v>2</v>
      </c>
    </row>
    <row r="53" spans="1:12" s="16" customFormat="1" ht="15" customHeight="1" x14ac:dyDescent="0.25">
      <c r="A53" s="17" t="s">
        <v>74</v>
      </c>
      <c r="B53" s="118">
        <v>0</v>
      </c>
      <c r="C53" s="103">
        <v>0</v>
      </c>
      <c r="D53" s="103">
        <v>0</v>
      </c>
      <c r="E53" s="103">
        <v>0</v>
      </c>
      <c r="F53" s="136">
        <v>0</v>
      </c>
      <c r="G53" s="19">
        <v>0</v>
      </c>
      <c r="H53" s="19">
        <v>0</v>
      </c>
      <c r="I53" s="19">
        <v>0</v>
      </c>
      <c r="J53" s="19">
        <v>0</v>
      </c>
      <c r="K53" s="19">
        <v>0</v>
      </c>
      <c r="L53" s="283">
        <v>38</v>
      </c>
    </row>
    <row r="54" spans="1:12" s="16" customFormat="1" ht="15" customHeight="1" x14ac:dyDescent="0.25">
      <c r="A54" s="17" t="s">
        <v>75</v>
      </c>
      <c r="B54" s="118">
        <v>0</v>
      </c>
      <c r="C54" s="103">
        <v>0</v>
      </c>
      <c r="D54" s="103">
        <v>0</v>
      </c>
      <c r="E54" s="103">
        <v>0</v>
      </c>
      <c r="F54" s="136">
        <v>0</v>
      </c>
      <c r="G54" s="19">
        <v>0</v>
      </c>
      <c r="H54" s="19">
        <v>0</v>
      </c>
      <c r="I54" s="19">
        <v>0</v>
      </c>
      <c r="J54" s="19">
        <v>0</v>
      </c>
      <c r="K54" s="19">
        <v>0</v>
      </c>
      <c r="L54" s="283">
        <v>38</v>
      </c>
    </row>
    <row r="55" spans="1:12" s="16" customFormat="1" ht="15" customHeight="1" x14ac:dyDescent="0.25">
      <c r="A55" s="17" t="s">
        <v>76</v>
      </c>
      <c r="B55" s="118">
        <v>1</v>
      </c>
      <c r="C55" s="103">
        <v>2</v>
      </c>
      <c r="D55" s="103">
        <v>1</v>
      </c>
      <c r="E55" s="103">
        <v>1</v>
      </c>
      <c r="F55" s="136">
        <v>3</v>
      </c>
      <c r="G55" s="19">
        <v>19.481784531463081</v>
      </c>
      <c r="H55" s="19">
        <v>39.769337840524955</v>
      </c>
      <c r="I55" s="19">
        <v>19.790223629527013</v>
      </c>
      <c r="J55" s="19">
        <v>20.210185933710591</v>
      </c>
      <c r="K55" s="19">
        <v>60.753341433778857</v>
      </c>
      <c r="L55" s="283">
        <v>28</v>
      </c>
    </row>
    <row r="56" spans="1:12" s="16" customFormat="1" ht="15" customHeight="1" x14ac:dyDescent="0.25">
      <c r="A56" s="17" t="s">
        <v>77</v>
      </c>
      <c r="B56" s="118">
        <v>1</v>
      </c>
      <c r="C56" s="103">
        <v>2</v>
      </c>
      <c r="D56" s="103">
        <v>1</v>
      </c>
      <c r="E56" s="103">
        <v>0</v>
      </c>
      <c r="F56" s="136">
        <v>3</v>
      </c>
      <c r="G56" s="19">
        <v>21.528525296017222</v>
      </c>
      <c r="H56" s="19">
        <v>44.238000442380006</v>
      </c>
      <c r="I56" s="19">
        <v>22.846698652044779</v>
      </c>
      <c r="J56" s="19">
        <v>0</v>
      </c>
      <c r="K56" s="19">
        <v>70.257611241217802</v>
      </c>
      <c r="L56" s="283">
        <v>25</v>
      </c>
    </row>
    <row r="57" spans="1:12" s="16" customFormat="1" ht="15" customHeight="1" x14ac:dyDescent="0.25">
      <c r="A57" s="17" t="s">
        <v>78</v>
      </c>
      <c r="B57" s="118">
        <v>16</v>
      </c>
      <c r="C57" s="103">
        <v>13</v>
      </c>
      <c r="D57" s="103">
        <v>12</v>
      </c>
      <c r="E57" s="103">
        <v>17</v>
      </c>
      <c r="F57" s="136">
        <v>21</v>
      </c>
      <c r="G57" s="19">
        <v>214.96708316539031</v>
      </c>
      <c r="H57" s="19">
        <v>177.11171662125341</v>
      </c>
      <c r="I57" s="19">
        <v>164.49623029472241</v>
      </c>
      <c r="J57" s="19">
        <v>241.10055311303361</v>
      </c>
      <c r="K57" s="19">
        <v>288.93780957622454</v>
      </c>
      <c r="L57" s="283">
        <v>3</v>
      </c>
    </row>
    <row r="58" spans="1:12" s="16" customFormat="1" ht="15" customHeight="1" x14ac:dyDescent="0.25">
      <c r="A58" s="17" t="s">
        <v>79</v>
      </c>
      <c r="B58" s="118">
        <v>0</v>
      </c>
      <c r="C58" s="103">
        <v>0</v>
      </c>
      <c r="D58" s="103">
        <v>0</v>
      </c>
      <c r="E58" s="103">
        <v>3</v>
      </c>
      <c r="F58" s="136">
        <v>3</v>
      </c>
      <c r="G58" s="19">
        <v>0</v>
      </c>
      <c r="H58" s="19">
        <v>0</v>
      </c>
      <c r="I58" s="19">
        <v>0</v>
      </c>
      <c r="J58" s="19">
        <v>238.85350318471339</v>
      </c>
      <c r="K58" s="19">
        <v>246.30541871921181</v>
      </c>
      <c r="L58" s="283">
        <v>7</v>
      </c>
    </row>
    <row r="59" spans="1:12" s="16" customFormat="1" ht="15" customHeight="1" x14ac:dyDescent="0.25">
      <c r="A59" s="17" t="s">
        <v>80</v>
      </c>
      <c r="B59" s="118">
        <v>1</v>
      </c>
      <c r="C59" s="103">
        <v>2</v>
      </c>
      <c r="D59" s="103">
        <v>1</v>
      </c>
      <c r="E59" s="103">
        <v>0</v>
      </c>
      <c r="F59" s="136">
        <v>1</v>
      </c>
      <c r="G59" s="19">
        <v>134.58950201884252</v>
      </c>
      <c r="H59" s="19">
        <v>272.85129604365619</v>
      </c>
      <c r="I59" s="19">
        <v>126.90355329949239</v>
      </c>
      <c r="J59" s="19">
        <v>0</v>
      </c>
      <c r="K59" s="19">
        <v>124.68827930174564</v>
      </c>
      <c r="L59" s="283">
        <v>19</v>
      </c>
    </row>
    <row r="60" spans="1:12" s="16" customFormat="1" ht="15" customHeight="1" x14ac:dyDescent="0.25">
      <c r="A60" s="17" t="s">
        <v>81</v>
      </c>
      <c r="B60" s="118">
        <v>0</v>
      </c>
      <c r="C60" s="103">
        <v>0</v>
      </c>
      <c r="D60" s="103">
        <v>0</v>
      </c>
      <c r="E60" s="103">
        <v>0</v>
      </c>
      <c r="F60" s="136">
        <v>0</v>
      </c>
      <c r="G60" s="19">
        <v>0</v>
      </c>
      <c r="H60" s="19">
        <v>0</v>
      </c>
      <c r="I60" s="19">
        <v>0</v>
      </c>
      <c r="J60" s="19">
        <v>0</v>
      </c>
      <c r="K60" s="19">
        <v>0</v>
      </c>
      <c r="L60" s="283">
        <v>38</v>
      </c>
    </row>
    <row r="61" spans="1:12" s="16" customFormat="1" ht="15" customHeight="1" x14ac:dyDescent="0.25">
      <c r="A61" s="17" t="s">
        <v>82</v>
      </c>
      <c r="B61" s="118">
        <v>5</v>
      </c>
      <c r="C61" s="103">
        <v>6</v>
      </c>
      <c r="D61" s="103">
        <v>3</v>
      </c>
      <c r="E61" s="103">
        <v>9</v>
      </c>
      <c r="F61" s="136">
        <v>11</v>
      </c>
      <c r="G61" s="19">
        <v>70.116393212733144</v>
      </c>
      <c r="H61" s="19">
        <v>86.994345367551105</v>
      </c>
      <c r="I61" s="19">
        <v>44.35901227266006</v>
      </c>
      <c r="J61" s="19">
        <v>134.30831219221011</v>
      </c>
      <c r="K61" s="19">
        <v>161.5034503009837</v>
      </c>
      <c r="L61" s="283">
        <v>14</v>
      </c>
    </row>
    <row r="62" spans="1:12" s="16" customFormat="1" ht="15" customHeight="1" x14ac:dyDescent="0.25">
      <c r="A62" s="17" t="s">
        <v>83</v>
      </c>
      <c r="B62" s="118">
        <v>0</v>
      </c>
      <c r="C62" s="103">
        <v>0</v>
      </c>
      <c r="D62" s="103">
        <v>1</v>
      </c>
      <c r="E62" s="103">
        <v>2</v>
      </c>
      <c r="F62" s="136">
        <v>0</v>
      </c>
      <c r="G62" s="19">
        <v>0</v>
      </c>
      <c r="H62" s="19">
        <v>0</v>
      </c>
      <c r="I62" s="19">
        <v>214.59227467811158</v>
      </c>
      <c r="J62" s="19">
        <v>506.32911392405066</v>
      </c>
      <c r="K62" s="19">
        <v>0</v>
      </c>
      <c r="L62" s="283">
        <v>38</v>
      </c>
    </row>
    <row r="63" spans="1:12" s="16" customFormat="1" ht="15" customHeight="1" x14ac:dyDescent="0.25">
      <c r="A63" s="17" t="s">
        <v>84</v>
      </c>
      <c r="B63" s="118">
        <v>1</v>
      </c>
      <c r="C63" s="103">
        <v>3</v>
      </c>
      <c r="D63" s="103">
        <v>4</v>
      </c>
      <c r="E63" s="103">
        <v>8</v>
      </c>
      <c r="F63" s="136">
        <v>7</v>
      </c>
      <c r="G63" s="19">
        <v>10.728462611307799</v>
      </c>
      <c r="H63" s="19">
        <v>33.229951262738147</v>
      </c>
      <c r="I63" s="19">
        <v>45.305244082002488</v>
      </c>
      <c r="J63" s="19">
        <v>96.026887528507984</v>
      </c>
      <c r="K63" s="19">
        <v>83.542188805346697</v>
      </c>
      <c r="L63" s="283">
        <v>22</v>
      </c>
    </row>
    <row r="64" spans="1:12" s="16" customFormat="1" ht="15" customHeight="1" x14ac:dyDescent="0.25">
      <c r="A64" s="17" t="s">
        <v>85</v>
      </c>
      <c r="B64" s="118">
        <v>0</v>
      </c>
      <c r="C64" s="103">
        <v>2</v>
      </c>
      <c r="D64" s="103">
        <v>2</v>
      </c>
      <c r="E64" s="103">
        <v>1</v>
      </c>
      <c r="F64" s="136">
        <v>2</v>
      </c>
      <c r="G64" s="19">
        <v>0</v>
      </c>
      <c r="H64" s="19">
        <v>93.896713615023472</v>
      </c>
      <c r="I64" s="19">
        <v>96.15384615384616</v>
      </c>
      <c r="J64" s="19">
        <v>50.942435048395311</v>
      </c>
      <c r="K64" s="19">
        <v>90.785292782569229</v>
      </c>
      <c r="L64" s="283">
        <v>21</v>
      </c>
    </row>
    <row r="65" spans="1:12" s="16" customFormat="1" ht="15" customHeight="1" thickBot="1" x14ac:dyDescent="0.3">
      <c r="A65" s="17" t="s">
        <v>86</v>
      </c>
      <c r="B65" s="211">
        <v>2</v>
      </c>
      <c r="C65" s="100">
        <v>5</v>
      </c>
      <c r="D65" s="100">
        <v>2</v>
      </c>
      <c r="E65" s="100">
        <v>6</v>
      </c>
      <c r="F65" s="271">
        <v>5</v>
      </c>
      <c r="G65" s="19">
        <v>168.91891891891891</v>
      </c>
      <c r="H65" s="19">
        <v>455.78851412944391</v>
      </c>
      <c r="I65" s="19">
        <v>171.37960582690661</v>
      </c>
      <c r="J65" s="19">
        <v>537.15308863025962</v>
      </c>
      <c r="K65" s="19">
        <v>412.54125412541254</v>
      </c>
      <c r="L65" s="241">
        <v>1</v>
      </c>
    </row>
    <row r="66" spans="1:12" s="16" customFormat="1" ht="24.95" customHeight="1" x14ac:dyDescent="0.25">
      <c r="A66" s="21" t="s">
        <v>87</v>
      </c>
      <c r="L66" s="22"/>
    </row>
    <row r="67" spans="1:12" s="16" customFormat="1" ht="18" customHeight="1" x14ac:dyDescent="0.25">
      <c r="A67" s="23" t="s">
        <v>314</v>
      </c>
      <c r="L67" s="22"/>
    </row>
    <row r="68" spans="1:12" s="16" customFormat="1" ht="18" customHeight="1" x14ac:dyDescent="0.25">
      <c r="A68" s="23" t="s">
        <v>89</v>
      </c>
      <c r="L68" s="22"/>
    </row>
    <row r="69" spans="1:12" ht="18" customHeight="1" x14ac:dyDescent="0.25">
      <c r="A69" s="86" t="s">
        <v>315</v>
      </c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22"/>
    </row>
    <row r="70" spans="1:12" ht="18" customHeight="1" x14ac:dyDescent="0.25">
      <c r="A70" s="66" t="s">
        <v>8</v>
      </c>
      <c r="B70" s="24"/>
      <c r="C70" s="24"/>
      <c r="D70" s="24"/>
      <c r="E70" s="24"/>
      <c r="F70" s="24"/>
      <c r="G70" s="24"/>
      <c r="H70" s="24"/>
      <c r="I70" s="24"/>
      <c r="J70" s="24"/>
      <c r="K70" s="24"/>
      <c r="L70" s="22"/>
    </row>
    <row r="71" spans="1:12" ht="15.75" x14ac:dyDescent="0.25">
      <c r="A71" s="66" t="s">
        <v>9</v>
      </c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22"/>
    </row>
    <row r="72" spans="1:12" ht="15.75" x14ac:dyDescent="0.25">
      <c r="A72" s="65" t="s">
        <v>10</v>
      </c>
    </row>
  </sheetData>
  <sheetProtection algorithmName="SHA-512" hashValue="TWdEDMB6Tiu1wL0h7kAKLOlleTHEqUJ9/cFPLH7HAQisz3GS3MkQ8pRUGfdiOKg2SjfX/kud+0IfFQA6VJT43w==" saltValue="imhTta2UEra/Qyg5VaESSQ==" spinCount="100000" sheet="1" objects="1" scenarios="1"/>
  <hyperlinks>
    <hyperlink ref="A72" location="'Table of Contents'!A1" display="Click here to return to the Table of Contents" xr:uid="{7E65B7BD-8895-4D35-92D1-AE878659BEE4}"/>
  </hyperlinks>
  <printOptions horizontalCentered="1"/>
  <pageMargins left="0.25" right="0.25" top="0.3" bottom="0.1" header="0.3" footer="0"/>
  <pageSetup scale="68" orientation="portrait" r:id="rId1"/>
  <tableParts count="1">
    <tablePart r:id="rId2"/>
  </tableParts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48247A-A217-4502-8E69-35B675C98A46}">
  <sheetPr codeName="Sheet63">
    <pageSetUpPr fitToPage="1"/>
  </sheetPr>
  <dimension ref="A1:P28"/>
  <sheetViews>
    <sheetView workbookViewId="0"/>
  </sheetViews>
  <sheetFormatPr defaultColWidth="9.140625" defaultRowHeight="15" x14ac:dyDescent="0.25"/>
  <cols>
    <col min="1" max="1" width="37.7109375" style="83" customWidth="1"/>
    <col min="2" max="11" width="9.7109375" style="83" customWidth="1"/>
    <col min="12" max="16384" width="9.140625" style="83"/>
  </cols>
  <sheetData>
    <row r="1" spans="1:16" s="4" customFormat="1" ht="21" x14ac:dyDescent="0.3">
      <c r="A1" s="28" t="s">
        <v>316</v>
      </c>
      <c r="P1" s="5" t="s">
        <v>11</v>
      </c>
    </row>
    <row r="2" spans="1:16" s="4" customFormat="1" ht="30" customHeight="1" x14ac:dyDescent="0.3">
      <c r="A2" s="28" t="s">
        <v>317</v>
      </c>
    </row>
    <row r="3" spans="1:16" s="16" customFormat="1" ht="38.1" customHeight="1" thickBot="1" x14ac:dyDescent="0.35">
      <c r="A3" s="209" t="s">
        <v>318</v>
      </c>
      <c r="B3" s="30" t="s">
        <v>319</v>
      </c>
      <c r="C3" s="30" t="s">
        <v>320</v>
      </c>
      <c r="D3" s="30" t="s">
        <v>321</v>
      </c>
      <c r="E3" s="30" t="s">
        <v>322</v>
      </c>
      <c r="F3" s="30" t="s">
        <v>323</v>
      </c>
      <c r="G3" s="30" t="s">
        <v>13</v>
      </c>
      <c r="H3" s="30" t="s">
        <v>14</v>
      </c>
      <c r="I3" s="30" t="s">
        <v>15</v>
      </c>
      <c r="J3" s="30" t="s">
        <v>16</v>
      </c>
      <c r="K3" s="30" t="s">
        <v>17</v>
      </c>
    </row>
    <row r="4" spans="1:16" s="16" customFormat="1" ht="17.45" customHeight="1" x14ac:dyDescent="0.25">
      <c r="A4" s="284" t="s">
        <v>324</v>
      </c>
      <c r="B4" s="12">
        <v>33</v>
      </c>
      <c r="C4" s="12">
        <v>58</v>
      </c>
      <c r="D4" s="12">
        <v>104</v>
      </c>
      <c r="E4" s="12">
        <v>148</v>
      </c>
      <c r="F4" s="12">
        <v>214</v>
      </c>
      <c r="G4" s="12">
        <v>288</v>
      </c>
      <c r="H4" s="12">
        <v>328</v>
      </c>
      <c r="I4" s="12">
        <v>446</v>
      </c>
      <c r="J4" s="12">
        <v>483</v>
      </c>
      <c r="K4" s="12">
        <v>528</v>
      </c>
    </row>
    <row r="5" spans="1:16" s="16" customFormat="1" ht="17.45" customHeight="1" x14ac:dyDescent="0.25">
      <c r="A5" s="285" t="s">
        <v>325</v>
      </c>
      <c r="B5" s="18">
        <v>0</v>
      </c>
      <c r="C5" s="18">
        <v>4</v>
      </c>
      <c r="D5" s="18">
        <v>0</v>
      </c>
      <c r="E5" s="18">
        <v>1</v>
      </c>
      <c r="F5" s="18">
        <v>0</v>
      </c>
      <c r="G5" s="18">
        <v>0</v>
      </c>
      <c r="H5" s="18">
        <v>3</v>
      </c>
      <c r="I5" s="18">
        <v>5</v>
      </c>
      <c r="J5" s="18">
        <v>5</v>
      </c>
      <c r="K5" s="18">
        <v>4</v>
      </c>
    </row>
    <row r="6" spans="1:16" s="16" customFormat="1" ht="17.45" customHeight="1" x14ac:dyDescent="0.25">
      <c r="A6" s="286" t="s">
        <v>358</v>
      </c>
      <c r="B6" s="18">
        <v>2</v>
      </c>
      <c r="C6" s="18">
        <v>3</v>
      </c>
      <c r="D6" s="18">
        <v>12</v>
      </c>
      <c r="E6" s="18">
        <v>4</v>
      </c>
      <c r="F6" s="18">
        <v>13</v>
      </c>
      <c r="G6" s="18">
        <v>4</v>
      </c>
      <c r="H6" s="18">
        <v>11</v>
      </c>
      <c r="I6" s="18">
        <v>10</v>
      </c>
      <c r="J6" s="18">
        <v>5</v>
      </c>
      <c r="K6" s="18">
        <v>6</v>
      </c>
    </row>
    <row r="7" spans="1:16" s="16" customFormat="1" ht="17.45" customHeight="1" x14ac:dyDescent="0.25">
      <c r="A7" s="286" t="s">
        <v>326</v>
      </c>
      <c r="B7" s="18">
        <v>7</v>
      </c>
      <c r="C7" s="18">
        <v>10</v>
      </c>
      <c r="D7" s="18">
        <v>12</v>
      </c>
      <c r="E7" s="18">
        <v>22</v>
      </c>
      <c r="F7" s="18">
        <v>38</v>
      </c>
      <c r="G7" s="18">
        <v>51</v>
      </c>
      <c r="H7" s="18">
        <v>67</v>
      </c>
      <c r="I7" s="18">
        <v>64</v>
      </c>
      <c r="J7" s="18">
        <v>88</v>
      </c>
      <c r="K7" s="18">
        <v>68</v>
      </c>
    </row>
    <row r="8" spans="1:16" s="16" customFormat="1" ht="17.45" customHeight="1" x14ac:dyDescent="0.25">
      <c r="A8" s="285" t="s">
        <v>327</v>
      </c>
      <c r="B8" s="18">
        <v>18</v>
      </c>
      <c r="C8" s="18">
        <v>29</v>
      </c>
      <c r="D8" s="18">
        <v>57</v>
      </c>
      <c r="E8" s="18">
        <v>82</v>
      </c>
      <c r="F8" s="18">
        <v>100</v>
      </c>
      <c r="G8" s="18">
        <v>147</v>
      </c>
      <c r="H8" s="18">
        <v>154</v>
      </c>
      <c r="I8" s="18">
        <v>218</v>
      </c>
      <c r="J8" s="18">
        <v>227</v>
      </c>
      <c r="K8" s="18">
        <v>272</v>
      </c>
    </row>
    <row r="9" spans="1:16" s="16" customFormat="1" ht="17.45" customHeight="1" x14ac:dyDescent="0.25">
      <c r="A9" s="287" t="s">
        <v>328</v>
      </c>
      <c r="B9" s="105">
        <v>0</v>
      </c>
      <c r="C9" s="105">
        <v>1</v>
      </c>
      <c r="D9" s="105">
        <v>0</v>
      </c>
      <c r="E9" s="105">
        <v>2</v>
      </c>
      <c r="F9" s="105">
        <v>3</v>
      </c>
      <c r="G9" s="105">
        <v>1</v>
      </c>
      <c r="H9" s="105">
        <v>1</v>
      </c>
      <c r="I9" s="105">
        <v>5</v>
      </c>
      <c r="J9" s="105">
        <v>0</v>
      </c>
      <c r="K9" s="105">
        <v>1</v>
      </c>
    </row>
    <row r="10" spans="1:16" s="16" customFormat="1" ht="17.45" customHeight="1" x14ac:dyDescent="0.25">
      <c r="A10" s="285" t="s">
        <v>329</v>
      </c>
      <c r="B10" s="18">
        <v>6</v>
      </c>
      <c r="C10" s="18">
        <v>7</v>
      </c>
      <c r="D10" s="18">
        <v>22</v>
      </c>
      <c r="E10" s="18">
        <v>33</v>
      </c>
      <c r="F10" s="18">
        <v>54</v>
      </c>
      <c r="G10" s="18">
        <v>81</v>
      </c>
      <c r="H10" s="18">
        <v>86</v>
      </c>
      <c r="I10" s="18">
        <v>128</v>
      </c>
      <c r="J10" s="18">
        <v>135</v>
      </c>
      <c r="K10" s="18">
        <v>151</v>
      </c>
    </row>
    <row r="11" spans="1:16" s="16" customFormat="1" ht="17.45" customHeight="1" x14ac:dyDescent="0.25">
      <c r="A11" s="288" t="s">
        <v>330</v>
      </c>
      <c r="B11" s="18">
        <v>0</v>
      </c>
      <c r="C11" s="18">
        <v>4</v>
      </c>
      <c r="D11" s="18">
        <v>1</v>
      </c>
      <c r="E11" s="18">
        <v>4</v>
      </c>
      <c r="F11" s="18">
        <v>6</v>
      </c>
      <c r="G11" s="18">
        <v>4</v>
      </c>
      <c r="H11" s="18">
        <v>6</v>
      </c>
      <c r="I11" s="18">
        <v>16</v>
      </c>
      <c r="J11" s="18">
        <v>23</v>
      </c>
      <c r="K11" s="18">
        <v>26</v>
      </c>
    </row>
    <row r="12" spans="1:16" s="16" customFormat="1" ht="24" customHeight="1" x14ac:dyDescent="0.25">
      <c r="A12" s="87" t="s">
        <v>331</v>
      </c>
      <c r="B12" s="87"/>
      <c r="C12" s="87"/>
      <c r="D12" s="87"/>
      <c r="E12" s="87"/>
      <c r="F12" s="87"/>
      <c r="G12" s="87"/>
      <c r="H12" s="87"/>
      <c r="I12" s="87"/>
      <c r="J12" s="87"/>
      <c r="K12" s="87"/>
    </row>
    <row r="13" spans="1:16" s="16" customFormat="1" ht="38.1" customHeight="1" thickBot="1" x14ac:dyDescent="0.35">
      <c r="A13" s="209" t="s">
        <v>318</v>
      </c>
      <c r="B13" s="30" t="s">
        <v>332</v>
      </c>
      <c r="C13" s="30" t="s">
        <v>333</v>
      </c>
      <c r="D13" s="30" t="s">
        <v>334</v>
      </c>
      <c r="E13" s="30" t="s">
        <v>335</v>
      </c>
      <c r="F13" s="30" t="s">
        <v>336</v>
      </c>
      <c r="G13" s="30" t="s">
        <v>18</v>
      </c>
      <c r="H13" s="30" t="s">
        <v>19</v>
      </c>
      <c r="I13" s="30" t="s">
        <v>20</v>
      </c>
      <c r="J13" s="30" t="s">
        <v>21</v>
      </c>
      <c r="K13" s="30" t="s">
        <v>22</v>
      </c>
    </row>
    <row r="14" spans="1:16" s="16" customFormat="1" ht="17.45" customHeight="1" x14ac:dyDescent="0.25">
      <c r="A14" s="284" t="s">
        <v>324</v>
      </c>
      <c r="B14" s="88">
        <v>6.5503743638197021</v>
      </c>
      <c r="C14" s="88">
        <v>11.731581417175034</v>
      </c>
      <c r="D14" s="88">
        <v>20.677054235515623</v>
      </c>
      <c r="E14" s="88">
        <v>30.094207068478553</v>
      </c>
      <c r="F14" s="88">
        <v>43.769494298716573</v>
      </c>
      <c r="G14" s="88">
        <v>61.042038464962296</v>
      </c>
      <c r="H14" s="88">
        <v>72.207888271501659</v>
      </c>
      <c r="I14" s="88">
        <v>99.877728162384173</v>
      </c>
      <c r="J14" s="88">
        <v>114.8916735649245</v>
      </c>
      <c r="K14" s="88">
        <v>120.85726253722424</v>
      </c>
    </row>
    <row r="15" spans="1:16" s="16" customFormat="1" ht="17.45" customHeight="1" x14ac:dyDescent="0.25">
      <c r="A15" s="285" t="s">
        <v>325</v>
      </c>
      <c r="B15" s="19">
        <v>0</v>
      </c>
      <c r="C15" s="19">
        <v>222.96544035674469</v>
      </c>
      <c r="D15" s="19">
        <v>0</v>
      </c>
      <c r="E15" s="19">
        <v>60.277275467148883</v>
      </c>
      <c r="F15" s="19">
        <v>0</v>
      </c>
      <c r="G15" s="19">
        <v>0</v>
      </c>
      <c r="H15" s="19">
        <v>200.93770931011386</v>
      </c>
      <c r="I15" s="19">
        <v>340.13605442176873</v>
      </c>
      <c r="J15" s="19">
        <v>361.53289949385396</v>
      </c>
      <c r="K15" s="19">
        <v>278.31410494094376</v>
      </c>
    </row>
    <row r="16" spans="1:16" s="16" customFormat="1" ht="17.45" customHeight="1" x14ac:dyDescent="0.25">
      <c r="A16" s="286" t="s">
        <v>358</v>
      </c>
      <c r="B16" s="19">
        <v>2.9177060994646009</v>
      </c>
      <c r="C16" s="19">
        <v>4.4041869136926168</v>
      </c>
      <c r="D16" s="19">
        <v>16.025641025641026</v>
      </c>
      <c r="E16" s="19">
        <v>5.6548292241574307</v>
      </c>
      <c r="F16" s="19">
        <v>17.680339462517679</v>
      </c>
      <c r="G16" s="19">
        <v>5.5786449471423394</v>
      </c>
      <c r="H16" s="19">
        <v>16.11225849921636</v>
      </c>
      <c r="I16" s="19">
        <v>14.90623975196017</v>
      </c>
      <c r="J16" s="19">
        <v>8.6187578646165512</v>
      </c>
      <c r="K16" s="19">
        <v>9.9522970834121285</v>
      </c>
    </row>
    <row r="17" spans="1:13" s="16" customFormat="1" ht="17.45" customHeight="1" x14ac:dyDescent="0.25">
      <c r="A17" s="286" t="s">
        <v>337</v>
      </c>
      <c r="B17" s="19">
        <v>26.38224098292692</v>
      </c>
      <c r="C17" s="19">
        <v>38.704183922281999</v>
      </c>
      <c r="D17" s="19">
        <v>47.562425683709868</v>
      </c>
      <c r="E17" s="19">
        <v>91.727818545697133</v>
      </c>
      <c r="F17" s="19">
        <v>159.93265993265993</v>
      </c>
      <c r="G17" s="19">
        <v>219.31710673432528</v>
      </c>
      <c r="H17" s="19">
        <v>301.38095452296341</v>
      </c>
      <c r="I17" s="19">
        <v>289.43560057887117</v>
      </c>
      <c r="J17" s="19">
        <v>416.23309053069721</v>
      </c>
      <c r="K17" s="19">
        <v>309.49971248067965</v>
      </c>
    </row>
    <row r="18" spans="1:13" s="16" customFormat="1" ht="17.45" customHeight="1" x14ac:dyDescent="0.25">
      <c r="A18" s="285" t="s">
        <v>327</v>
      </c>
      <c r="B18" s="19">
        <v>7.3584720541583541</v>
      </c>
      <c r="C18" s="19">
        <v>12.174643157010916</v>
      </c>
      <c r="D18" s="19">
        <v>24.017596049316129</v>
      </c>
      <c r="E18" s="19">
        <v>35.040638594272139</v>
      </c>
      <c r="F18" s="19">
        <v>43.718713795440138</v>
      </c>
      <c r="G18" s="19">
        <v>66.857992713843245</v>
      </c>
      <c r="H18" s="19">
        <v>73.090741681181981</v>
      </c>
      <c r="I18" s="19">
        <v>107.10530711709853</v>
      </c>
      <c r="J18" s="19">
        <v>117.07910834201542</v>
      </c>
      <c r="K18" s="19">
        <v>134.99567624823925</v>
      </c>
    </row>
    <row r="19" spans="1:13" s="16" customFormat="1" ht="17.45" customHeight="1" x14ac:dyDescent="0.25">
      <c r="A19" s="287" t="s">
        <v>328</v>
      </c>
      <c r="B19" s="106">
        <v>0</v>
      </c>
      <c r="C19" s="106">
        <v>50.150451354062184</v>
      </c>
      <c r="D19" s="106">
        <v>0</v>
      </c>
      <c r="E19" s="106">
        <v>100.25062656641605</v>
      </c>
      <c r="F19" s="106">
        <v>163.04347826086956</v>
      </c>
      <c r="G19" s="106">
        <v>55.679287305122493</v>
      </c>
      <c r="H19" s="106">
        <v>58.139534883720927</v>
      </c>
      <c r="I19" s="106">
        <v>294.9852507374631</v>
      </c>
      <c r="J19" s="106">
        <v>0</v>
      </c>
      <c r="K19" s="106">
        <v>60.179550833853227</v>
      </c>
    </row>
    <row r="20" spans="1:13" s="16" customFormat="1" ht="17.45" customHeight="1" x14ac:dyDescent="0.25">
      <c r="A20" s="285" t="s">
        <v>329</v>
      </c>
      <c r="B20" s="19">
        <v>4.3723174010945369</v>
      </c>
      <c r="C20" s="19">
        <v>5.0830719182061115</v>
      </c>
      <c r="D20" s="19">
        <v>15.894001459358316</v>
      </c>
      <c r="E20" s="19">
        <v>24.312974287187799</v>
      </c>
      <c r="F20" s="19">
        <v>40.860491687916642</v>
      </c>
      <c r="G20" s="19">
        <v>63.712804700589146</v>
      </c>
      <c r="H20" s="19">
        <v>70.421381896791729</v>
      </c>
      <c r="I20" s="19">
        <v>106.50424768894104</v>
      </c>
      <c r="J20" s="19">
        <v>117.56304862756026</v>
      </c>
      <c r="K20" s="19">
        <v>126.53521988019914</v>
      </c>
    </row>
    <row r="21" spans="1:13" s="16" customFormat="1" ht="15.75" x14ac:dyDescent="0.25">
      <c r="A21" s="47" t="s">
        <v>338</v>
      </c>
    </row>
    <row r="22" spans="1:13" s="16" customFormat="1" ht="15.75" x14ac:dyDescent="0.25">
      <c r="A22" s="89" t="s">
        <v>339</v>
      </c>
    </row>
    <row r="23" spans="1:13" s="16" customFormat="1" ht="15.75" x14ac:dyDescent="0.25">
      <c r="A23" s="89" t="s">
        <v>340</v>
      </c>
    </row>
    <row r="24" spans="1:13" s="16" customFormat="1" ht="20.100000000000001" customHeight="1" x14ac:dyDescent="0.25">
      <c r="A24" s="16" t="s">
        <v>341</v>
      </c>
    </row>
    <row r="25" spans="1:13" s="16" customFormat="1" ht="18" customHeight="1" x14ac:dyDescent="0.25">
      <c r="A25" s="89" t="s">
        <v>315</v>
      </c>
      <c r="M25" s="22"/>
    </row>
    <row r="26" spans="1:13" s="16" customFormat="1" ht="18" customHeight="1" x14ac:dyDescent="0.25">
      <c r="A26" s="90" t="s">
        <v>342</v>
      </c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2"/>
    </row>
    <row r="27" spans="1:13" s="16" customFormat="1" ht="15.75" x14ac:dyDescent="0.25">
      <c r="A27" s="90" t="s">
        <v>343</v>
      </c>
      <c r="M27" s="22"/>
    </row>
    <row r="28" spans="1:13" s="25" customFormat="1" ht="15.75" x14ac:dyDescent="0.25">
      <c r="A28" s="65" t="s">
        <v>10</v>
      </c>
      <c r="G28" s="26"/>
      <c r="M28" s="27"/>
    </row>
  </sheetData>
  <sheetProtection algorithmName="SHA-512" hashValue="bvAPjqRynuXwPl1SKT9uiJZFkJCghWntX+h8xR/yI2kUXLolwpC6xHof0sdmNHwrJ84k5PUaXNb1+ZnZk/vKbA==" saltValue="2CkJ4dtwuc9FZQwGK03spg==" spinCount="100000" sheet="1" objects="1" scenarios="1"/>
  <hyperlinks>
    <hyperlink ref="A28" location="'Table of Contents'!A1" display="Click here to return to the Table of Contents" xr:uid="{03D866F6-38E8-4E52-9D57-240761CC4BFA}"/>
  </hyperlinks>
  <printOptions horizontalCentered="1"/>
  <pageMargins left="0.4" right="0.4" top="0.3" bottom="0.1" header="0.3" footer="0"/>
  <pageSetup scale="72" orientation="portrait" r:id="rId1"/>
  <tableParts count="2">
    <tablePart r:id="rId2"/>
    <tablePart r:id="rId3"/>
  </tableParts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EBB885-BE6B-4DF0-A2AC-FBDF8DA39AF9}">
  <sheetPr codeName="Sheet64">
    <pageSetUpPr fitToPage="1"/>
  </sheetPr>
  <dimension ref="A1:M19"/>
  <sheetViews>
    <sheetView workbookViewId="0"/>
  </sheetViews>
  <sheetFormatPr defaultColWidth="9.140625" defaultRowHeight="15.75" x14ac:dyDescent="0.25"/>
  <cols>
    <col min="1" max="1" width="10.7109375" style="16" customWidth="1"/>
    <col min="2" max="4" width="12.7109375" style="16" customWidth="1"/>
    <col min="5" max="6" width="14.7109375" style="16" customWidth="1"/>
    <col min="7" max="7" width="25.7109375" style="16" customWidth="1"/>
    <col min="8" max="16384" width="9.140625" style="16"/>
  </cols>
  <sheetData>
    <row r="1" spans="1:7" ht="30" customHeight="1" thickBot="1" x14ac:dyDescent="0.3">
      <c r="A1" s="28" t="s">
        <v>344</v>
      </c>
    </row>
    <row r="2" spans="1:7" ht="50.1" customHeight="1" thickBot="1" x14ac:dyDescent="0.3">
      <c r="A2" s="290" t="s">
        <v>345</v>
      </c>
      <c r="B2" s="290" t="s">
        <v>95</v>
      </c>
      <c r="C2" s="91" t="s">
        <v>346</v>
      </c>
      <c r="D2" s="290" t="s">
        <v>347</v>
      </c>
      <c r="E2" s="91" t="s">
        <v>348</v>
      </c>
      <c r="F2" s="290" t="s">
        <v>349</v>
      </c>
    </row>
    <row r="3" spans="1:7" ht="17.45" customHeight="1" x14ac:dyDescent="0.25">
      <c r="A3" s="292">
        <v>2012</v>
      </c>
      <c r="B3" s="289">
        <v>33</v>
      </c>
      <c r="C3" s="18">
        <v>0</v>
      </c>
      <c r="D3" s="283">
        <v>1</v>
      </c>
      <c r="E3" s="18">
        <v>31</v>
      </c>
      <c r="F3" s="283">
        <v>1</v>
      </c>
    </row>
    <row r="4" spans="1:7" ht="17.45" customHeight="1" x14ac:dyDescent="0.25">
      <c r="A4" s="292">
        <v>2013</v>
      </c>
      <c r="B4" s="283">
        <v>58</v>
      </c>
      <c r="C4" s="18">
        <v>0</v>
      </c>
      <c r="D4" s="283">
        <v>7</v>
      </c>
      <c r="E4" s="18">
        <v>50</v>
      </c>
      <c r="F4" s="283">
        <v>1</v>
      </c>
    </row>
    <row r="5" spans="1:7" ht="17.45" customHeight="1" x14ac:dyDescent="0.25">
      <c r="A5" s="292">
        <v>2014</v>
      </c>
      <c r="B5" s="283">
        <v>104</v>
      </c>
      <c r="C5" s="18">
        <v>0</v>
      </c>
      <c r="D5" s="283">
        <v>8</v>
      </c>
      <c r="E5" s="18">
        <v>93</v>
      </c>
      <c r="F5" s="283">
        <v>3</v>
      </c>
    </row>
    <row r="6" spans="1:7" ht="17.45" customHeight="1" x14ac:dyDescent="0.25">
      <c r="A6" s="292">
        <v>2015</v>
      </c>
      <c r="B6" s="283">
        <v>148</v>
      </c>
      <c r="C6" s="18">
        <v>0</v>
      </c>
      <c r="D6" s="283">
        <v>13</v>
      </c>
      <c r="E6" s="18">
        <v>135</v>
      </c>
      <c r="F6" s="283">
        <v>0</v>
      </c>
    </row>
    <row r="7" spans="1:7" ht="17.45" customHeight="1" x14ac:dyDescent="0.25">
      <c r="A7" s="292">
        <v>2016</v>
      </c>
      <c r="B7" s="283">
        <v>214</v>
      </c>
      <c r="C7" s="18">
        <v>1</v>
      </c>
      <c r="D7" s="283">
        <v>12</v>
      </c>
      <c r="E7" s="18">
        <v>200</v>
      </c>
      <c r="F7" s="283">
        <v>1</v>
      </c>
    </row>
    <row r="8" spans="1:7" ht="17.45" customHeight="1" x14ac:dyDescent="0.25">
      <c r="A8" s="292">
        <v>2017</v>
      </c>
      <c r="B8" s="283">
        <v>288</v>
      </c>
      <c r="C8" s="18">
        <v>0</v>
      </c>
      <c r="D8" s="283">
        <v>28</v>
      </c>
      <c r="E8" s="18">
        <v>259</v>
      </c>
      <c r="F8" s="283">
        <v>1</v>
      </c>
    </row>
    <row r="9" spans="1:7" ht="17.45" customHeight="1" x14ac:dyDescent="0.25">
      <c r="A9" s="292">
        <v>2018</v>
      </c>
      <c r="B9" s="283">
        <v>328</v>
      </c>
      <c r="C9" s="18">
        <v>1</v>
      </c>
      <c r="D9" s="283">
        <v>19</v>
      </c>
      <c r="E9" s="18">
        <v>305</v>
      </c>
      <c r="F9" s="283">
        <v>3</v>
      </c>
    </row>
    <row r="10" spans="1:7" ht="17.45" customHeight="1" x14ac:dyDescent="0.25">
      <c r="A10" s="292">
        <v>2019</v>
      </c>
      <c r="B10" s="283">
        <v>446</v>
      </c>
      <c r="C10" s="18">
        <v>1</v>
      </c>
      <c r="D10" s="283">
        <v>38</v>
      </c>
      <c r="E10" s="18">
        <v>397</v>
      </c>
      <c r="F10" s="283">
        <v>10</v>
      </c>
    </row>
    <row r="11" spans="1:7" ht="17.45" customHeight="1" x14ac:dyDescent="0.25">
      <c r="A11" s="292">
        <v>2020</v>
      </c>
      <c r="B11" s="283">
        <v>483</v>
      </c>
      <c r="C11" s="18">
        <v>2</v>
      </c>
      <c r="D11" s="283">
        <v>23</v>
      </c>
      <c r="E11" s="18">
        <v>450</v>
      </c>
      <c r="F11" s="283">
        <v>8</v>
      </c>
    </row>
    <row r="12" spans="1:7" ht="17.45" customHeight="1" thickBot="1" x14ac:dyDescent="0.3">
      <c r="A12" s="293">
        <v>2021</v>
      </c>
      <c r="B12" s="241">
        <v>528</v>
      </c>
      <c r="C12" s="18">
        <v>2</v>
      </c>
      <c r="D12" s="241">
        <v>46</v>
      </c>
      <c r="E12" s="18">
        <v>466</v>
      </c>
      <c r="F12" s="241">
        <v>14</v>
      </c>
    </row>
    <row r="13" spans="1:7" ht="24.95" customHeight="1" x14ac:dyDescent="0.25">
      <c r="A13" s="92" t="s">
        <v>350</v>
      </c>
    </row>
    <row r="14" spans="1:7" ht="24.95" customHeight="1" x14ac:dyDescent="0.25">
      <c r="A14" s="16" t="s">
        <v>351</v>
      </c>
    </row>
    <row r="15" spans="1:7" x14ac:dyDescent="0.25">
      <c r="A15" s="49" t="s">
        <v>352</v>
      </c>
      <c r="B15" s="24"/>
      <c r="C15" s="24"/>
      <c r="D15" s="24"/>
      <c r="E15" s="24"/>
      <c r="F15" s="24"/>
      <c r="G15" s="24"/>
    </row>
    <row r="16" spans="1:7" ht="24.95" customHeight="1" x14ac:dyDescent="0.25">
      <c r="A16" s="16" t="s">
        <v>353</v>
      </c>
    </row>
    <row r="17" spans="1:13" x14ac:dyDescent="0.25">
      <c r="A17" s="93" t="s">
        <v>354</v>
      </c>
      <c r="B17" s="24"/>
      <c r="C17" s="24"/>
      <c r="D17" s="24"/>
      <c r="E17" s="24"/>
      <c r="F17" s="24"/>
      <c r="G17" s="24"/>
    </row>
    <row r="18" spans="1:13" ht="24.95" customHeight="1" x14ac:dyDescent="0.25">
      <c r="A18" s="48" t="s">
        <v>89</v>
      </c>
    </row>
    <row r="19" spans="1:13" s="25" customFormat="1" x14ac:dyDescent="0.25">
      <c r="A19" s="65" t="s">
        <v>10</v>
      </c>
      <c r="G19" s="26"/>
      <c r="M19" s="27"/>
    </row>
  </sheetData>
  <sheetProtection algorithmName="SHA-512" hashValue="I4kYPLwU+YGi0ananhtqdDVO1T3w+8vOXwWemBHOakoVyxCWl0CRv4PUPPWlYqELeSiFclANP/kH7mYLQ5fXYA==" saltValue="NiEwyrfjTeFoPmHrUhC1Vw==" spinCount="100000" sheet="1" objects="1" scenarios="1"/>
  <hyperlinks>
    <hyperlink ref="A19" location="'Table of Contents'!A1" display="Click here to return to the Table of Contents" xr:uid="{AAE77034-C843-4410-BDF3-9B9E95428414}"/>
  </hyperlinks>
  <printOptions horizontalCentered="1"/>
  <pageMargins left="0.4" right="0.4" top="0.3" bottom="0.1" header="0.3" footer="0"/>
  <pageSetup scale="80" orientation="portrait" r:id="rId1"/>
  <tableParts count="1">
    <tablePart r:id="rId2"/>
  </tableParts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001FCA-134F-4959-ADF3-DC4930BFE59C}">
  <sheetPr codeName="Sheet70">
    <pageSetUpPr fitToPage="1"/>
  </sheetPr>
  <dimension ref="A1:C11"/>
  <sheetViews>
    <sheetView workbookViewId="0"/>
  </sheetViews>
  <sheetFormatPr defaultRowHeight="15" x14ac:dyDescent="0.25"/>
  <cols>
    <col min="1" max="1" width="28" customWidth="1"/>
    <col min="2" max="2" width="14" customWidth="1"/>
    <col min="3" max="3" width="15.28515625" customWidth="1"/>
  </cols>
  <sheetData>
    <row r="1" spans="1:3" ht="21.75" thickBot="1" x14ac:dyDescent="0.3">
      <c r="A1" s="308" t="s">
        <v>355</v>
      </c>
    </row>
    <row r="2" spans="1:3" ht="18" thickBot="1" x14ac:dyDescent="0.3">
      <c r="A2" s="309" t="s">
        <v>190</v>
      </c>
      <c r="B2" s="238" t="s">
        <v>191</v>
      </c>
      <c r="C2" s="97" t="s">
        <v>192</v>
      </c>
    </row>
    <row r="3" spans="1:3" ht="15.75" x14ac:dyDescent="0.25">
      <c r="A3" s="310" t="s">
        <v>105</v>
      </c>
      <c r="B3" s="239">
        <v>528</v>
      </c>
      <c r="C3" s="98">
        <v>100</v>
      </c>
    </row>
    <row r="4" spans="1:3" ht="15.75" x14ac:dyDescent="0.25">
      <c r="A4" s="311" t="s">
        <v>193</v>
      </c>
      <c r="B4" s="291">
        <v>196</v>
      </c>
      <c r="C4" s="99">
        <v>37.121212121212118</v>
      </c>
    </row>
    <row r="5" spans="1:3" ht="15.75" x14ac:dyDescent="0.25">
      <c r="A5" s="312" t="s">
        <v>194</v>
      </c>
      <c r="B5" s="291">
        <v>203</v>
      </c>
      <c r="C5" s="99">
        <v>38.446969696969695</v>
      </c>
    </row>
    <row r="6" spans="1:3" ht="15.75" x14ac:dyDescent="0.25">
      <c r="A6" s="312" t="s">
        <v>195</v>
      </c>
      <c r="B6" s="291">
        <v>0</v>
      </c>
      <c r="C6" s="99">
        <v>0</v>
      </c>
    </row>
    <row r="7" spans="1:3" ht="15.75" x14ac:dyDescent="0.25">
      <c r="A7" s="312" t="s">
        <v>196</v>
      </c>
      <c r="B7" s="291">
        <v>0</v>
      </c>
      <c r="C7" s="99">
        <v>0</v>
      </c>
    </row>
    <row r="8" spans="1:3" ht="15.75" x14ac:dyDescent="0.25">
      <c r="A8" s="312" t="s">
        <v>197</v>
      </c>
      <c r="B8" s="291">
        <v>0</v>
      </c>
      <c r="C8" s="99">
        <v>0</v>
      </c>
    </row>
    <row r="9" spans="1:3" ht="16.5" thickBot="1" x14ac:dyDescent="0.3">
      <c r="A9" s="313" t="s">
        <v>198</v>
      </c>
      <c r="B9" s="241">
        <v>129</v>
      </c>
      <c r="C9" s="101">
        <v>24.43181818181818</v>
      </c>
    </row>
    <row r="10" spans="1:3" ht="15.75" x14ac:dyDescent="0.25">
      <c r="A10" s="23" t="s">
        <v>89</v>
      </c>
      <c r="B10" s="16"/>
      <c r="C10" s="16"/>
    </row>
    <row r="11" spans="1:3" ht="15.75" x14ac:dyDescent="0.25">
      <c r="A11" s="65" t="s">
        <v>10</v>
      </c>
    </row>
  </sheetData>
  <sheetProtection algorithmName="SHA-512" hashValue="PWrPPNk7HDq5Qaajk19OKMnezx5mmJ3vIuKt5V2f0K4VEdPW3UHsas0ub7LynwRZ/OlJvqZ24BG0cqpcbIaHTA==" saltValue="bIDbapX1tgb48LOYyDrK/Q==" spinCount="100000" sheet="1" objects="1" scenarios="1"/>
  <hyperlinks>
    <hyperlink ref="A11" location="'Table of Contents'!A1" display="Click here to return to the Table of Contents" xr:uid="{C75F9AAF-9797-44E8-B7B0-3044D971BE66}"/>
  </hyperlinks>
  <pageMargins left="0.7" right="0.7" top="0.75" bottom="0.75" header="0.3" footer="0.3"/>
  <pageSetup scale="74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767AE4-922D-458D-A5A3-48CC6CE4250B}">
  <sheetPr codeName="Sheet37">
    <pageSetUpPr fitToPage="1"/>
  </sheetPr>
  <dimension ref="A1:P72"/>
  <sheetViews>
    <sheetView zoomScaleNormal="100" workbookViewId="0"/>
  </sheetViews>
  <sheetFormatPr defaultColWidth="9.140625" defaultRowHeight="12.75" x14ac:dyDescent="0.2"/>
  <cols>
    <col min="1" max="1" width="23.7109375" style="25" customWidth="1"/>
    <col min="2" max="11" width="10.7109375" style="25" customWidth="1"/>
    <col min="12" max="16384" width="9.140625" style="25"/>
  </cols>
  <sheetData>
    <row r="1" spans="1:16" s="51" customFormat="1" ht="21" customHeight="1" x14ac:dyDescent="0.25">
      <c r="A1" s="207" t="s">
        <v>239</v>
      </c>
      <c r="B1" s="29"/>
      <c r="C1" s="29"/>
      <c r="D1" s="29"/>
      <c r="E1" s="29"/>
      <c r="F1" s="29"/>
      <c r="G1" s="29"/>
      <c r="H1" s="29"/>
      <c r="I1" s="29"/>
      <c r="J1" s="29"/>
      <c r="K1" s="29"/>
      <c r="P1" s="5" t="s">
        <v>11</v>
      </c>
    </row>
    <row r="2" spans="1:16" ht="35.1" customHeight="1" x14ac:dyDescent="0.2">
      <c r="A2" s="207" t="s">
        <v>238</v>
      </c>
      <c r="B2" s="29"/>
      <c r="C2" s="29"/>
      <c r="D2" s="29"/>
      <c r="E2" s="29"/>
      <c r="F2" s="29"/>
      <c r="G2" s="29"/>
      <c r="H2" s="29"/>
      <c r="I2" s="29"/>
      <c r="J2" s="29"/>
      <c r="K2" s="29"/>
    </row>
    <row r="3" spans="1:16" s="10" customFormat="1" ht="38.1" customHeight="1" x14ac:dyDescent="0.3">
      <c r="A3" s="257" t="s">
        <v>90</v>
      </c>
      <c r="B3" s="250" t="s">
        <v>13</v>
      </c>
      <c r="C3" s="70" t="s">
        <v>14</v>
      </c>
      <c r="D3" s="70" t="s">
        <v>15</v>
      </c>
      <c r="E3" s="70" t="s">
        <v>16</v>
      </c>
      <c r="F3" s="70" t="s">
        <v>17</v>
      </c>
      <c r="G3" s="216" t="s">
        <v>18</v>
      </c>
      <c r="H3" s="70" t="s">
        <v>19</v>
      </c>
      <c r="I3" s="70" t="s">
        <v>20</v>
      </c>
      <c r="J3" s="70" t="s">
        <v>21</v>
      </c>
      <c r="K3" s="70" t="s">
        <v>22</v>
      </c>
      <c r="N3" s="52"/>
    </row>
    <row r="4" spans="1:16" s="16" customFormat="1" ht="18" customHeight="1" x14ac:dyDescent="0.25">
      <c r="A4" s="258" t="s">
        <v>24</v>
      </c>
      <c r="B4" s="72">
        <v>5743</v>
      </c>
      <c r="C4" s="72">
        <v>6321</v>
      </c>
      <c r="D4" s="72">
        <v>6709</v>
      </c>
      <c r="E4" s="72">
        <v>6046</v>
      </c>
      <c r="F4" s="72">
        <v>6651</v>
      </c>
      <c r="G4" s="205">
        <v>29.266736039600925</v>
      </c>
      <c r="H4" s="73">
        <v>32.082248387977124</v>
      </c>
      <c r="I4" s="73">
        <v>34.002661236742313</v>
      </c>
      <c r="J4" s="73">
        <v>30.641392324282098</v>
      </c>
      <c r="K4" s="73">
        <v>33.853432036109552</v>
      </c>
    </row>
    <row r="5" spans="1:16" s="74" customFormat="1" ht="15" customHeight="1" x14ac:dyDescent="0.25">
      <c r="A5" s="247" t="s">
        <v>26</v>
      </c>
      <c r="B5" s="103">
        <v>198</v>
      </c>
      <c r="C5" s="18">
        <v>203</v>
      </c>
      <c r="D5" s="18">
        <v>228</v>
      </c>
      <c r="E5" s="18">
        <v>171</v>
      </c>
      <c r="F5" s="18">
        <v>152</v>
      </c>
      <c r="G5" s="116">
        <v>24.210657511435382</v>
      </c>
      <c r="H5" s="19">
        <v>24.670069763502319</v>
      </c>
      <c r="I5" s="19">
        <v>27.552350120078231</v>
      </c>
      <c r="J5" s="19">
        <v>20.635270830853809</v>
      </c>
      <c r="K5" s="19">
        <v>18.451189597500996</v>
      </c>
    </row>
    <row r="6" spans="1:16" s="74" customFormat="1" ht="16.5" customHeight="1" x14ac:dyDescent="0.25">
      <c r="A6" s="248" t="s">
        <v>187</v>
      </c>
      <c r="B6" s="103">
        <v>30</v>
      </c>
      <c r="C6" s="18">
        <v>28</v>
      </c>
      <c r="D6" s="18">
        <v>23</v>
      </c>
      <c r="E6" s="18">
        <v>20</v>
      </c>
      <c r="F6" s="18">
        <v>15</v>
      </c>
      <c r="G6" s="116">
        <v>50.162112165199893</v>
      </c>
      <c r="H6" s="19">
        <v>46.538854906767362</v>
      </c>
      <c r="I6" s="19">
        <v>38.031183180593359</v>
      </c>
      <c r="J6" s="19">
        <v>33.067675350920467</v>
      </c>
      <c r="K6" s="19">
        <v>25.162512365349425</v>
      </c>
    </row>
    <row r="7" spans="1:16" s="74" customFormat="1" ht="15" customHeight="1" x14ac:dyDescent="0.25">
      <c r="A7" s="247" t="s">
        <v>28</v>
      </c>
      <c r="B7" s="103">
        <v>0</v>
      </c>
      <c r="C7" s="18">
        <v>0</v>
      </c>
      <c r="D7" s="18">
        <v>0</v>
      </c>
      <c r="E7" s="18">
        <v>0</v>
      </c>
      <c r="F7" s="18">
        <v>0</v>
      </c>
      <c r="G7" s="116">
        <v>0</v>
      </c>
      <c r="H7" s="19">
        <v>0</v>
      </c>
      <c r="I7" s="19">
        <v>0</v>
      </c>
      <c r="J7" s="19">
        <v>0</v>
      </c>
      <c r="K7" s="19">
        <v>0</v>
      </c>
    </row>
    <row r="8" spans="1:16" s="74" customFormat="1" ht="15" customHeight="1" x14ac:dyDescent="0.25">
      <c r="A8" s="247" t="s">
        <v>29</v>
      </c>
      <c r="B8" s="103" t="s">
        <v>97</v>
      </c>
      <c r="C8" s="18" t="s">
        <v>97</v>
      </c>
      <c r="D8" s="18" t="s">
        <v>97</v>
      </c>
      <c r="E8" s="18" t="s">
        <v>97</v>
      </c>
      <c r="F8" s="18" t="s">
        <v>97</v>
      </c>
      <c r="G8" s="116" t="s">
        <v>97</v>
      </c>
      <c r="H8" s="19" t="s">
        <v>97</v>
      </c>
      <c r="I8" s="19" t="s">
        <v>97</v>
      </c>
      <c r="J8" s="19" t="s">
        <v>97</v>
      </c>
      <c r="K8" s="19" t="s">
        <v>97</v>
      </c>
    </row>
    <row r="9" spans="1:16" s="74" customFormat="1" ht="15" customHeight="1" x14ac:dyDescent="0.25">
      <c r="A9" s="247" t="s">
        <v>30</v>
      </c>
      <c r="B9" s="103">
        <v>44</v>
      </c>
      <c r="C9" s="18">
        <v>52</v>
      </c>
      <c r="D9" s="18">
        <v>49</v>
      </c>
      <c r="E9" s="18">
        <v>57</v>
      </c>
      <c r="F9" s="18">
        <v>66</v>
      </c>
      <c r="G9" s="116">
        <v>37.803822144294351</v>
      </c>
      <c r="H9" s="19">
        <v>44.355840414109188</v>
      </c>
      <c r="I9" s="19">
        <v>43.228685483181302</v>
      </c>
      <c r="J9" s="19">
        <v>53.938159410320424</v>
      </c>
      <c r="K9" s="19">
        <v>65.537455682960868</v>
      </c>
    </row>
    <row r="10" spans="1:16" s="74" customFormat="1" ht="15" customHeight="1" x14ac:dyDescent="0.25">
      <c r="A10" s="247" t="s">
        <v>31</v>
      </c>
      <c r="B10" s="103" t="s">
        <v>97</v>
      </c>
      <c r="C10" s="18" t="s">
        <v>97</v>
      </c>
      <c r="D10" s="18" t="s">
        <v>97</v>
      </c>
      <c r="E10" s="18">
        <v>0</v>
      </c>
      <c r="F10" s="18" t="s">
        <v>97</v>
      </c>
      <c r="G10" s="116" t="s">
        <v>97</v>
      </c>
      <c r="H10" s="19" t="s">
        <v>97</v>
      </c>
      <c r="I10" s="19" t="s">
        <v>97</v>
      </c>
      <c r="J10" s="19">
        <v>0</v>
      </c>
      <c r="K10" s="19" t="s">
        <v>97</v>
      </c>
    </row>
    <row r="11" spans="1:16" s="74" customFormat="1" ht="15" customHeight="1" x14ac:dyDescent="0.25">
      <c r="A11" s="247" t="s">
        <v>32</v>
      </c>
      <c r="B11" s="103" t="s">
        <v>97</v>
      </c>
      <c r="C11" s="18" t="s">
        <v>97</v>
      </c>
      <c r="D11" s="18" t="s">
        <v>97</v>
      </c>
      <c r="E11" s="18" t="s">
        <v>97</v>
      </c>
      <c r="F11" s="18" t="s">
        <v>97</v>
      </c>
      <c r="G11" s="116" t="s">
        <v>97</v>
      </c>
      <c r="H11" s="19" t="s">
        <v>97</v>
      </c>
      <c r="I11" s="19" t="s">
        <v>97</v>
      </c>
      <c r="J11" s="19" t="s">
        <v>97</v>
      </c>
      <c r="K11" s="19" t="s">
        <v>97</v>
      </c>
    </row>
    <row r="12" spans="1:16" s="74" customFormat="1" ht="15" customHeight="1" x14ac:dyDescent="0.25">
      <c r="A12" s="249" t="s">
        <v>33</v>
      </c>
      <c r="B12" s="103">
        <v>122</v>
      </c>
      <c r="C12" s="18">
        <v>141</v>
      </c>
      <c r="D12" s="18">
        <v>118</v>
      </c>
      <c r="E12" s="18">
        <v>137</v>
      </c>
      <c r="F12" s="18">
        <v>159</v>
      </c>
      <c r="G12" s="116">
        <v>21.629493228033382</v>
      </c>
      <c r="H12" s="19">
        <v>24.801925941252588</v>
      </c>
      <c r="I12" s="19">
        <v>20.673167444847802</v>
      </c>
      <c r="J12" s="19">
        <v>23.90861144093078</v>
      </c>
      <c r="K12" s="19">
        <v>27.80843329282337</v>
      </c>
    </row>
    <row r="13" spans="1:16" s="74" customFormat="1" ht="15" customHeight="1" x14ac:dyDescent="0.25">
      <c r="A13" s="247" t="s">
        <v>34</v>
      </c>
      <c r="B13" s="103" t="s">
        <v>97</v>
      </c>
      <c r="C13" s="18" t="s">
        <v>97</v>
      </c>
      <c r="D13" s="18">
        <v>0</v>
      </c>
      <c r="E13" s="18" t="s">
        <v>97</v>
      </c>
      <c r="F13" s="18" t="s">
        <v>97</v>
      </c>
      <c r="G13" s="116" t="s">
        <v>97</v>
      </c>
      <c r="H13" s="19" t="s">
        <v>97</v>
      </c>
      <c r="I13" s="19">
        <v>0</v>
      </c>
      <c r="J13" s="19" t="s">
        <v>97</v>
      </c>
      <c r="K13" s="19" t="s">
        <v>97</v>
      </c>
    </row>
    <row r="14" spans="1:16" s="74" customFormat="1" ht="15" customHeight="1" x14ac:dyDescent="0.25">
      <c r="A14" s="247" t="s">
        <v>35</v>
      </c>
      <c r="B14" s="103">
        <v>9</v>
      </c>
      <c r="C14" s="18">
        <v>7</v>
      </c>
      <c r="D14" s="18">
        <v>10</v>
      </c>
      <c r="E14" s="18">
        <v>15</v>
      </c>
      <c r="F14" s="18">
        <v>5</v>
      </c>
      <c r="G14" s="116">
        <v>9.6441520997023211</v>
      </c>
      <c r="H14" s="19">
        <v>7.3994900034258491</v>
      </c>
      <c r="I14" s="19">
        <v>10.52847633371819</v>
      </c>
      <c r="J14" s="19">
        <v>15.517814044498975</v>
      </c>
      <c r="K14" s="19">
        <v>5.1508283038144915</v>
      </c>
    </row>
    <row r="15" spans="1:16" s="74" customFormat="1" ht="15" customHeight="1" x14ac:dyDescent="0.25">
      <c r="A15" s="247" t="s">
        <v>36</v>
      </c>
      <c r="B15" s="103">
        <v>181</v>
      </c>
      <c r="C15" s="18">
        <v>141</v>
      </c>
      <c r="D15" s="18">
        <v>129</v>
      </c>
      <c r="E15" s="18">
        <v>122</v>
      </c>
      <c r="F15" s="18">
        <v>179</v>
      </c>
      <c r="G15" s="116">
        <v>36.647425547404815</v>
      </c>
      <c r="H15" s="19">
        <v>28.29162576968864</v>
      </c>
      <c r="I15" s="19">
        <v>25.677756726147617</v>
      </c>
      <c r="J15" s="19">
        <v>24.108622075217433</v>
      </c>
      <c r="K15" s="19">
        <v>35.184422334820198</v>
      </c>
    </row>
    <row r="16" spans="1:16" s="74" customFormat="1" ht="15" customHeight="1" x14ac:dyDescent="0.25">
      <c r="A16" s="247" t="s">
        <v>37</v>
      </c>
      <c r="B16" s="103" t="s">
        <v>97</v>
      </c>
      <c r="C16" s="18" t="s">
        <v>97</v>
      </c>
      <c r="D16" s="18" t="s">
        <v>97</v>
      </c>
      <c r="E16" s="18" t="s">
        <v>97</v>
      </c>
      <c r="F16" s="18" t="s">
        <v>97</v>
      </c>
      <c r="G16" s="116" t="s">
        <v>97</v>
      </c>
      <c r="H16" s="19" t="s">
        <v>97</v>
      </c>
      <c r="I16" s="19" t="s">
        <v>97</v>
      </c>
      <c r="J16" s="19" t="s">
        <v>97</v>
      </c>
      <c r="K16" s="19" t="s">
        <v>97</v>
      </c>
    </row>
    <row r="17" spans="1:11" s="74" customFormat="1" ht="15" customHeight="1" x14ac:dyDescent="0.25">
      <c r="A17" s="249" t="s">
        <v>38</v>
      </c>
      <c r="B17" s="103">
        <v>18</v>
      </c>
      <c r="C17" s="18">
        <v>13</v>
      </c>
      <c r="D17" s="18">
        <v>12</v>
      </c>
      <c r="E17" s="18">
        <v>7</v>
      </c>
      <c r="F17" s="18">
        <v>20</v>
      </c>
      <c r="G17" s="116">
        <v>26.01911087220229</v>
      </c>
      <c r="H17" s="19">
        <v>18.796980879350489</v>
      </c>
      <c r="I17" s="19">
        <v>17.449328783051243</v>
      </c>
      <c r="J17" s="19">
        <v>10.204300780673666</v>
      </c>
      <c r="K17" s="19">
        <v>29.382559236203427</v>
      </c>
    </row>
    <row r="18" spans="1:11" s="74" customFormat="1" ht="15" customHeight="1" x14ac:dyDescent="0.25">
      <c r="A18" s="247" t="s">
        <v>39</v>
      </c>
      <c r="B18" s="103">
        <v>19</v>
      </c>
      <c r="C18" s="18">
        <v>11</v>
      </c>
      <c r="D18" s="18">
        <v>6</v>
      </c>
      <c r="E18" s="18">
        <v>5</v>
      </c>
      <c r="F18" s="18">
        <v>15</v>
      </c>
      <c r="G18" s="116">
        <v>20.670777326147935</v>
      </c>
      <c r="H18" s="19">
        <v>11.994211198586866</v>
      </c>
      <c r="I18" s="19">
        <v>6.5344782688944489</v>
      </c>
      <c r="J18" s="19">
        <v>5.5159750993339998</v>
      </c>
      <c r="K18" s="19">
        <v>16.6971406671653</v>
      </c>
    </row>
    <row r="19" spans="1:11" s="74" customFormat="1" ht="15" customHeight="1" x14ac:dyDescent="0.25">
      <c r="A19" s="247" t="s">
        <v>40</v>
      </c>
      <c r="B19" s="103">
        <v>0</v>
      </c>
      <c r="C19" s="18">
        <v>0</v>
      </c>
      <c r="D19" s="18" t="s">
        <v>97</v>
      </c>
      <c r="E19" s="18">
        <v>0</v>
      </c>
      <c r="F19" s="18" t="s">
        <v>97</v>
      </c>
      <c r="G19" s="116">
        <v>0</v>
      </c>
      <c r="H19" s="19">
        <v>0</v>
      </c>
      <c r="I19" s="19" t="s">
        <v>97</v>
      </c>
      <c r="J19" s="19">
        <v>0</v>
      </c>
      <c r="K19" s="19" t="s">
        <v>97</v>
      </c>
    </row>
    <row r="20" spans="1:11" s="74" customFormat="1" ht="15" customHeight="1" x14ac:dyDescent="0.25">
      <c r="A20" s="247" t="s">
        <v>41</v>
      </c>
      <c r="B20" s="103">
        <v>181</v>
      </c>
      <c r="C20" s="18">
        <v>199</v>
      </c>
      <c r="D20" s="18">
        <v>162</v>
      </c>
      <c r="E20" s="18">
        <v>143</v>
      </c>
      <c r="F20" s="18">
        <v>196</v>
      </c>
      <c r="G20" s="116">
        <v>39.628785357008681</v>
      </c>
      <c r="H20" s="19">
        <v>43.294734490792464</v>
      </c>
      <c r="I20" s="19">
        <v>34.95534561870938</v>
      </c>
      <c r="J20" s="19">
        <v>30.741025036736801</v>
      </c>
      <c r="K20" s="19">
        <v>42.079459947870831</v>
      </c>
    </row>
    <row r="21" spans="1:11" s="74" customFormat="1" ht="15" customHeight="1" x14ac:dyDescent="0.25">
      <c r="A21" s="247" t="s">
        <v>42</v>
      </c>
      <c r="B21" s="103">
        <v>18</v>
      </c>
      <c r="C21" s="18">
        <v>21</v>
      </c>
      <c r="D21" s="18">
        <v>21</v>
      </c>
      <c r="E21" s="18">
        <v>21</v>
      </c>
      <c r="F21" s="18">
        <v>15</v>
      </c>
      <c r="G21" s="116">
        <v>22.10202855770898</v>
      </c>
      <c r="H21" s="19">
        <v>25.290979037903313</v>
      </c>
      <c r="I21" s="19">
        <v>25.174692514352412</v>
      </c>
      <c r="J21" s="19">
        <v>24.981425645511635</v>
      </c>
      <c r="K21" s="19">
        <v>17.775179211522829</v>
      </c>
    </row>
    <row r="22" spans="1:11" s="74" customFormat="1" ht="15" customHeight="1" x14ac:dyDescent="0.25">
      <c r="A22" s="247" t="s">
        <v>43</v>
      </c>
      <c r="B22" s="103">
        <v>3</v>
      </c>
      <c r="C22" s="18">
        <v>2</v>
      </c>
      <c r="D22" s="18">
        <v>9</v>
      </c>
      <c r="E22" s="18">
        <v>12</v>
      </c>
      <c r="F22" s="18">
        <v>31</v>
      </c>
      <c r="G22" s="116">
        <v>8.7979750331518982</v>
      </c>
      <c r="H22" s="19">
        <v>5.8345637971300013</v>
      </c>
      <c r="I22" s="19">
        <v>26.376890419277867</v>
      </c>
      <c r="J22" s="19">
        <v>35.21133555542248</v>
      </c>
      <c r="K22" s="19">
        <v>91.015597455034253</v>
      </c>
    </row>
    <row r="23" spans="1:11" s="74" customFormat="1" ht="15" customHeight="1" x14ac:dyDescent="0.25">
      <c r="A23" s="247" t="s">
        <v>44</v>
      </c>
      <c r="B23" s="103" t="s">
        <v>97</v>
      </c>
      <c r="C23" s="18">
        <v>0</v>
      </c>
      <c r="D23" s="18" t="s">
        <v>97</v>
      </c>
      <c r="E23" s="18" t="s">
        <v>97</v>
      </c>
      <c r="F23" s="18" t="s">
        <v>97</v>
      </c>
      <c r="G23" s="116" t="s">
        <v>97</v>
      </c>
      <c r="H23" s="19">
        <v>0</v>
      </c>
      <c r="I23" s="19" t="s">
        <v>97</v>
      </c>
      <c r="J23" s="19" t="s">
        <v>97</v>
      </c>
      <c r="K23" s="19" t="s">
        <v>97</v>
      </c>
    </row>
    <row r="24" spans="1:11" s="74" customFormat="1" ht="15" customHeight="1" x14ac:dyDescent="0.25">
      <c r="A24" s="247" t="s">
        <v>45</v>
      </c>
      <c r="B24" s="103">
        <v>1823</v>
      </c>
      <c r="C24" s="18">
        <v>2080</v>
      </c>
      <c r="D24" s="18">
        <v>2260</v>
      </c>
      <c r="E24" s="18">
        <v>1903</v>
      </c>
      <c r="F24" s="18">
        <v>2097</v>
      </c>
      <c r="G24" s="116">
        <v>36.402503887759018</v>
      </c>
      <c r="H24" s="19">
        <v>41.58075444254014</v>
      </c>
      <c r="I24" s="19">
        <v>45.342431568004784</v>
      </c>
      <c r="J24" s="19">
        <v>38.389637112629551</v>
      </c>
      <c r="K24" s="19">
        <v>42.592942043838946</v>
      </c>
    </row>
    <row r="25" spans="1:11" s="74" customFormat="1" ht="16.5" customHeight="1" x14ac:dyDescent="0.25">
      <c r="A25" s="248" t="s">
        <v>188</v>
      </c>
      <c r="B25" s="103">
        <v>135</v>
      </c>
      <c r="C25" s="18">
        <v>147</v>
      </c>
      <c r="D25" s="18">
        <v>134</v>
      </c>
      <c r="E25" s="18">
        <v>169</v>
      </c>
      <c r="F25" s="18">
        <v>144</v>
      </c>
      <c r="G25" s="116">
        <v>58.437836325463252</v>
      </c>
      <c r="H25" s="19">
        <v>63.828551050840204</v>
      </c>
      <c r="I25" s="19">
        <v>58.398762842855277</v>
      </c>
      <c r="J25" s="19">
        <v>73.957541771985305</v>
      </c>
      <c r="K25" s="19">
        <v>63.828716734354707</v>
      </c>
    </row>
    <row r="26" spans="1:11" s="74" customFormat="1" ht="16.5" customHeight="1" x14ac:dyDescent="0.25">
      <c r="A26" s="248" t="s">
        <v>189</v>
      </c>
      <c r="B26" s="103">
        <v>17</v>
      </c>
      <c r="C26" s="18">
        <v>20</v>
      </c>
      <c r="D26" s="18">
        <v>28</v>
      </c>
      <c r="E26" s="18">
        <v>8</v>
      </c>
      <c r="F26" s="18">
        <v>18</v>
      </c>
      <c r="G26" s="116">
        <v>24.382721945287081</v>
      </c>
      <c r="H26" s="19">
        <v>28.627796137294887</v>
      </c>
      <c r="I26" s="19">
        <v>39.937785491014402</v>
      </c>
      <c r="J26" s="19">
        <v>11.450586277073372</v>
      </c>
      <c r="K26" s="19">
        <v>26.518678363142179</v>
      </c>
    </row>
    <row r="27" spans="1:11" s="74" customFormat="1" ht="15" customHeight="1" x14ac:dyDescent="0.25">
      <c r="A27" s="247" t="s">
        <v>48</v>
      </c>
      <c r="B27" s="103">
        <v>22</v>
      </c>
      <c r="C27" s="18">
        <v>30</v>
      </c>
      <c r="D27" s="18">
        <v>17</v>
      </c>
      <c r="E27" s="18">
        <v>14</v>
      </c>
      <c r="F27" s="18">
        <v>27</v>
      </c>
      <c r="G27" s="116">
        <v>29.419479991586851</v>
      </c>
      <c r="H27" s="19">
        <v>39.75348587007668</v>
      </c>
      <c r="I27" s="19">
        <v>22.532254099031096</v>
      </c>
      <c r="J27" s="19">
        <v>18.391393999896984</v>
      </c>
      <c r="K27" s="19">
        <v>35.413572394211975</v>
      </c>
    </row>
    <row r="28" spans="1:11" s="74" customFormat="1" ht="15" customHeight="1" x14ac:dyDescent="0.25">
      <c r="A28" s="247" t="s">
        <v>49</v>
      </c>
      <c r="B28" s="103">
        <v>19</v>
      </c>
      <c r="C28" s="18">
        <v>12</v>
      </c>
      <c r="D28" s="18">
        <v>14</v>
      </c>
      <c r="E28" s="18">
        <v>12</v>
      </c>
      <c r="F28" s="18">
        <v>14</v>
      </c>
      <c r="G28" s="116">
        <v>14.499536621607012</v>
      </c>
      <c r="H28" s="19">
        <v>9.14071101659375</v>
      </c>
      <c r="I28" s="19">
        <v>10.701704172849801</v>
      </c>
      <c r="J28" s="19">
        <v>9.2263003033963713</v>
      </c>
      <c r="K28" s="19">
        <v>10.842195416106662</v>
      </c>
    </row>
    <row r="29" spans="1:11" s="16" customFormat="1" ht="15" customHeight="1" x14ac:dyDescent="0.25">
      <c r="A29" s="247" t="s">
        <v>50</v>
      </c>
      <c r="B29" s="103" t="s">
        <v>97</v>
      </c>
      <c r="C29" s="18">
        <v>0</v>
      </c>
      <c r="D29" s="18" t="s">
        <v>97</v>
      </c>
      <c r="E29" s="18" t="s">
        <v>97</v>
      </c>
      <c r="F29" s="18" t="s">
        <v>97</v>
      </c>
      <c r="G29" s="116" t="s">
        <v>97</v>
      </c>
      <c r="H29" s="19">
        <v>0</v>
      </c>
      <c r="I29" s="19" t="s">
        <v>97</v>
      </c>
      <c r="J29" s="19" t="s">
        <v>97</v>
      </c>
      <c r="K29" s="19" t="s">
        <v>97</v>
      </c>
    </row>
    <row r="30" spans="1:11" s="16" customFormat="1" ht="15" customHeight="1" x14ac:dyDescent="0.25">
      <c r="A30" s="247" t="s">
        <v>51</v>
      </c>
      <c r="B30" s="103">
        <v>3</v>
      </c>
      <c r="C30" s="18">
        <v>3</v>
      </c>
      <c r="D30" s="18">
        <v>2</v>
      </c>
      <c r="E30" s="18">
        <v>6</v>
      </c>
      <c r="F30" s="18">
        <v>6</v>
      </c>
      <c r="G30" s="116">
        <v>6.5328652221382884</v>
      </c>
      <c r="H30" s="19">
        <v>6.5171384128218071</v>
      </c>
      <c r="I30" s="19">
        <v>4.3396404475890096</v>
      </c>
      <c r="J30" s="19">
        <v>13.050479147735514</v>
      </c>
      <c r="K30" s="19">
        <v>13.186759494644663</v>
      </c>
    </row>
    <row r="31" spans="1:11" s="16" customFormat="1" ht="15" customHeight="1" x14ac:dyDescent="0.25">
      <c r="A31" s="247" t="s">
        <v>52</v>
      </c>
      <c r="B31" s="103">
        <v>38</v>
      </c>
      <c r="C31" s="18">
        <v>64</v>
      </c>
      <c r="D31" s="18">
        <v>48</v>
      </c>
      <c r="E31" s="18">
        <v>32</v>
      </c>
      <c r="F31" s="18">
        <v>50</v>
      </c>
      <c r="G31" s="116">
        <v>27.551464205798208</v>
      </c>
      <c r="H31" s="19">
        <v>46.022468069633206</v>
      </c>
      <c r="I31" s="19">
        <v>34.122930210128025</v>
      </c>
      <c r="J31" s="19">
        <v>22.528113661899376</v>
      </c>
      <c r="K31" s="19">
        <v>34.879700946229882</v>
      </c>
    </row>
    <row r="32" spans="1:11" s="16" customFormat="1" ht="15" customHeight="1" x14ac:dyDescent="0.25">
      <c r="A32" s="247" t="s">
        <v>53</v>
      </c>
      <c r="B32" s="103">
        <v>0</v>
      </c>
      <c r="C32" s="18">
        <v>0</v>
      </c>
      <c r="D32" s="18">
        <v>0</v>
      </c>
      <c r="E32" s="18">
        <v>0</v>
      </c>
      <c r="F32" s="18" t="s">
        <v>97</v>
      </c>
      <c r="G32" s="116">
        <v>0</v>
      </c>
      <c r="H32" s="19">
        <v>0</v>
      </c>
      <c r="I32" s="19">
        <v>0</v>
      </c>
      <c r="J32" s="19">
        <v>0</v>
      </c>
      <c r="K32" s="19" t="s">
        <v>97</v>
      </c>
    </row>
    <row r="33" spans="1:11" s="16" customFormat="1" ht="15" customHeight="1" x14ac:dyDescent="0.25">
      <c r="A33" s="247" t="s">
        <v>54</v>
      </c>
      <c r="B33" s="103">
        <v>0</v>
      </c>
      <c r="C33" s="18" t="s">
        <v>97</v>
      </c>
      <c r="D33" s="18" t="s">
        <v>97</v>
      </c>
      <c r="E33" s="18">
        <v>0</v>
      </c>
      <c r="F33" s="18">
        <v>0</v>
      </c>
      <c r="G33" s="116">
        <v>0</v>
      </c>
      <c r="H33" s="19" t="s">
        <v>97</v>
      </c>
      <c r="I33" s="19" t="s">
        <v>97</v>
      </c>
      <c r="J33" s="19">
        <v>0</v>
      </c>
      <c r="K33" s="19">
        <v>0</v>
      </c>
    </row>
    <row r="34" spans="1:11" s="16" customFormat="1" ht="15" customHeight="1" x14ac:dyDescent="0.25">
      <c r="A34" s="247" t="s">
        <v>55</v>
      </c>
      <c r="B34" s="103">
        <v>39</v>
      </c>
      <c r="C34" s="18">
        <v>29</v>
      </c>
      <c r="D34" s="18">
        <v>24</v>
      </c>
      <c r="E34" s="18">
        <v>25</v>
      </c>
      <c r="F34" s="18">
        <v>37</v>
      </c>
      <c r="G34" s="116">
        <v>17.30035181635337</v>
      </c>
      <c r="H34" s="19">
        <v>12.824416930586764</v>
      </c>
      <c r="I34" s="19">
        <v>10.584976522791136</v>
      </c>
      <c r="J34" s="19">
        <v>11.075537723788104</v>
      </c>
      <c r="K34" s="19">
        <v>16.362714039326949</v>
      </c>
    </row>
    <row r="35" spans="1:11" s="16" customFormat="1" ht="15" customHeight="1" x14ac:dyDescent="0.25">
      <c r="A35" s="247" t="s">
        <v>56</v>
      </c>
      <c r="B35" s="103">
        <v>6</v>
      </c>
      <c r="C35" s="18">
        <v>15</v>
      </c>
      <c r="D35" s="18">
        <v>12</v>
      </c>
      <c r="E35" s="18">
        <v>10</v>
      </c>
      <c r="F35" s="18">
        <v>21</v>
      </c>
      <c r="G35" s="116">
        <v>8.5598400147974605</v>
      </c>
      <c r="H35" s="19">
        <v>21.541405890864429</v>
      </c>
      <c r="I35" s="19">
        <v>17.312370406156738</v>
      </c>
      <c r="J35" s="19">
        <v>14.48009641307528</v>
      </c>
      <c r="K35" s="19">
        <v>30.595480721626167</v>
      </c>
    </row>
    <row r="36" spans="1:11" s="16" customFormat="1" ht="15" customHeight="1" x14ac:dyDescent="0.25">
      <c r="A36" s="247" t="s">
        <v>57</v>
      </c>
      <c r="B36" s="103">
        <v>4</v>
      </c>
      <c r="C36" s="18">
        <v>2</v>
      </c>
      <c r="D36" s="18">
        <v>7</v>
      </c>
      <c r="E36" s="18">
        <v>4</v>
      </c>
      <c r="F36" s="18">
        <v>3</v>
      </c>
      <c r="G36" s="116">
        <v>7.934674240096002</v>
      </c>
      <c r="H36" s="19">
        <v>3.9454436695176542</v>
      </c>
      <c r="I36" s="19">
        <v>13.755262180967575</v>
      </c>
      <c r="J36" s="19">
        <v>7.8575433922933291</v>
      </c>
      <c r="K36" s="19">
        <v>5.921470659176312</v>
      </c>
    </row>
    <row r="37" spans="1:11" s="16" customFormat="1" ht="15" customHeight="1" x14ac:dyDescent="0.25">
      <c r="A37" s="247" t="s">
        <v>58</v>
      </c>
      <c r="B37" s="103">
        <v>344</v>
      </c>
      <c r="C37" s="18">
        <v>415</v>
      </c>
      <c r="D37" s="18">
        <v>491</v>
      </c>
      <c r="E37" s="18">
        <v>427</v>
      </c>
      <c r="F37" s="18">
        <v>472</v>
      </c>
      <c r="G37" s="116">
        <v>21.678223328035877</v>
      </c>
      <c r="H37" s="19">
        <v>26.100108941313515</v>
      </c>
      <c r="I37" s="19">
        <v>30.892868309125525</v>
      </c>
      <c r="J37" s="19">
        <v>26.926653571442174</v>
      </c>
      <c r="K37" s="19">
        <v>29.973345799075304</v>
      </c>
    </row>
    <row r="38" spans="1:11" s="16" customFormat="1" ht="15" customHeight="1" x14ac:dyDescent="0.25">
      <c r="A38" s="247" t="s">
        <v>59</v>
      </c>
      <c r="B38" s="103">
        <v>20</v>
      </c>
      <c r="C38" s="18">
        <v>16</v>
      </c>
      <c r="D38" s="18">
        <v>23</v>
      </c>
      <c r="E38" s="18">
        <v>32</v>
      </c>
      <c r="F38" s="18">
        <v>20</v>
      </c>
      <c r="G38" s="116">
        <v>10.461214034845909</v>
      </c>
      <c r="H38" s="19">
        <v>8.213977947515577</v>
      </c>
      <c r="I38" s="19">
        <v>11.627771769619041</v>
      </c>
      <c r="J38" s="19">
        <v>16.028507529894551</v>
      </c>
      <c r="K38" s="19">
        <v>9.920050638559939</v>
      </c>
    </row>
    <row r="39" spans="1:11" s="16" customFormat="1" ht="15" customHeight="1" x14ac:dyDescent="0.25">
      <c r="A39" s="247" t="s">
        <v>60</v>
      </c>
      <c r="B39" s="103">
        <v>0</v>
      </c>
      <c r="C39" s="18">
        <v>0</v>
      </c>
      <c r="D39" s="18" t="s">
        <v>97</v>
      </c>
      <c r="E39" s="18" t="s">
        <v>97</v>
      </c>
      <c r="F39" s="18" t="s">
        <v>97</v>
      </c>
      <c r="G39" s="116">
        <v>0</v>
      </c>
      <c r="H39" s="19">
        <v>0</v>
      </c>
      <c r="I39" s="19" t="s">
        <v>97</v>
      </c>
      <c r="J39" s="19" t="s">
        <v>97</v>
      </c>
      <c r="K39" s="19" t="s">
        <v>97</v>
      </c>
    </row>
    <row r="40" spans="1:11" s="16" customFormat="1" ht="15" customHeight="1" x14ac:dyDescent="0.25">
      <c r="A40" s="247" t="s">
        <v>61</v>
      </c>
      <c r="B40" s="103">
        <v>242</v>
      </c>
      <c r="C40" s="18">
        <v>253</v>
      </c>
      <c r="D40" s="18">
        <v>332</v>
      </c>
      <c r="E40" s="18">
        <v>388</v>
      </c>
      <c r="F40" s="18">
        <v>325</v>
      </c>
      <c r="G40" s="116">
        <v>20.557091183201134</v>
      </c>
      <c r="H40" s="19">
        <v>21.297061584487473</v>
      </c>
      <c r="I40" s="19">
        <v>27.751257837562836</v>
      </c>
      <c r="J40" s="19">
        <v>32.163375699308901</v>
      </c>
      <c r="K40" s="19">
        <v>26.830826139855485</v>
      </c>
    </row>
    <row r="41" spans="1:11" s="16" customFormat="1" ht="15" customHeight="1" x14ac:dyDescent="0.25">
      <c r="A41" s="247" t="s">
        <v>62</v>
      </c>
      <c r="B41" s="103">
        <v>249</v>
      </c>
      <c r="C41" s="18">
        <v>299</v>
      </c>
      <c r="D41" s="18">
        <v>329</v>
      </c>
      <c r="E41" s="18">
        <v>261</v>
      </c>
      <c r="F41" s="18">
        <v>316</v>
      </c>
      <c r="G41" s="116">
        <v>32.913081490511033</v>
      </c>
      <c r="H41" s="19">
        <v>39.041104602579416</v>
      </c>
      <c r="I41" s="19">
        <v>42.486451200808787</v>
      </c>
      <c r="J41" s="19">
        <v>33.387877634249996</v>
      </c>
      <c r="K41" s="19">
        <v>40.394591229737948</v>
      </c>
    </row>
    <row r="42" spans="1:11" s="16" customFormat="1" ht="15" customHeight="1" x14ac:dyDescent="0.25">
      <c r="A42" s="247" t="s">
        <v>63</v>
      </c>
      <c r="B42" s="103">
        <v>2</v>
      </c>
      <c r="C42" s="18">
        <v>5</v>
      </c>
      <c r="D42" s="18">
        <v>0</v>
      </c>
      <c r="E42" s="18">
        <v>3</v>
      </c>
      <c r="F42" s="18">
        <v>5</v>
      </c>
      <c r="G42" s="116">
        <v>6.5599596443169048</v>
      </c>
      <c r="H42" s="19">
        <v>16.087415325793405</v>
      </c>
      <c r="I42" s="19">
        <v>0</v>
      </c>
      <c r="J42" s="19">
        <v>9.3450729003944542</v>
      </c>
      <c r="K42" s="19">
        <v>15.364039631086049</v>
      </c>
    </row>
    <row r="43" spans="1:11" s="16" customFormat="1" ht="15" customHeight="1" x14ac:dyDescent="0.25">
      <c r="A43" s="247" t="s">
        <v>64</v>
      </c>
      <c r="B43" s="103">
        <v>203</v>
      </c>
      <c r="C43" s="18">
        <v>253</v>
      </c>
      <c r="D43" s="18">
        <v>372</v>
      </c>
      <c r="E43" s="18">
        <v>290</v>
      </c>
      <c r="F43" s="18">
        <v>337</v>
      </c>
      <c r="G43" s="116">
        <v>18.982700938827652</v>
      </c>
      <c r="H43" s="19">
        <v>23.518781632071217</v>
      </c>
      <c r="I43" s="19">
        <v>34.346817802295746</v>
      </c>
      <c r="J43" s="19">
        <v>26.689176338945696</v>
      </c>
      <c r="K43" s="19">
        <v>31.024581683692794</v>
      </c>
    </row>
    <row r="44" spans="1:11" s="16" customFormat="1" ht="15" customHeight="1" x14ac:dyDescent="0.25">
      <c r="A44" s="247" t="s">
        <v>65</v>
      </c>
      <c r="B44" s="103">
        <v>555</v>
      </c>
      <c r="C44" s="18">
        <v>515</v>
      </c>
      <c r="D44" s="18">
        <v>499</v>
      </c>
      <c r="E44" s="18">
        <v>478</v>
      </c>
      <c r="F44" s="18">
        <v>532</v>
      </c>
      <c r="G44" s="116">
        <v>33.611374455137423</v>
      </c>
      <c r="H44" s="19">
        <v>31.005004662514882</v>
      </c>
      <c r="I44" s="19">
        <v>30.034101374867273</v>
      </c>
      <c r="J44" s="19">
        <v>28.698820569946747</v>
      </c>
      <c r="K44" s="19">
        <v>32.087268545763891</v>
      </c>
    </row>
    <row r="45" spans="1:11" s="16" customFormat="1" ht="15" customHeight="1" x14ac:dyDescent="0.25">
      <c r="A45" s="247" t="s">
        <v>66</v>
      </c>
      <c r="B45" s="103">
        <v>507</v>
      </c>
      <c r="C45" s="18">
        <v>507</v>
      </c>
      <c r="D45" s="18">
        <v>507</v>
      </c>
      <c r="E45" s="18">
        <v>451</v>
      </c>
      <c r="F45" s="18">
        <v>381</v>
      </c>
      <c r="G45" s="116">
        <v>114.97280602885071</v>
      </c>
      <c r="H45" s="19">
        <v>114.5673692750336</v>
      </c>
      <c r="I45" s="19">
        <v>114.65844869758101</v>
      </c>
      <c r="J45" s="19">
        <v>102.20987346935711</v>
      </c>
      <c r="K45" s="19">
        <v>87.915769349780817</v>
      </c>
    </row>
    <row r="46" spans="1:11" s="16" customFormat="1" ht="15" customHeight="1" x14ac:dyDescent="0.25">
      <c r="A46" s="247" t="s">
        <v>67</v>
      </c>
      <c r="B46" s="103">
        <v>218</v>
      </c>
      <c r="C46" s="18">
        <v>162</v>
      </c>
      <c r="D46" s="18">
        <v>121</v>
      </c>
      <c r="E46" s="18">
        <v>117</v>
      </c>
      <c r="F46" s="18">
        <v>118</v>
      </c>
      <c r="G46" s="116">
        <v>58.079711321767469</v>
      </c>
      <c r="H46" s="19">
        <v>42.615198355839489</v>
      </c>
      <c r="I46" s="19">
        <v>31.348383903793774</v>
      </c>
      <c r="J46" s="19">
        <v>29.944620707563146</v>
      </c>
      <c r="K46" s="19">
        <v>29.962326582464893</v>
      </c>
    </row>
    <row r="47" spans="1:11" s="16" customFormat="1" ht="15" customHeight="1" x14ac:dyDescent="0.25">
      <c r="A47" s="247" t="s">
        <v>68</v>
      </c>
      <c r="B47" s="103">
        <v>11</v>
      </c>
      <c r="C47" s="18">
        <v>16</v>
      </c>
      <c r="D47" s="18">
        <v>21</v>
      </c>
      <c r="E47" s="18">
        <v>10</v>
      </c>
      <c r="F47" s="18">
        <v>18</v>
      </c>
      <c r="G47" s="116">
        <v>7.6024482544856014</v>
      </c>
      <c r="H47" s="19">
        <v>11.011697425838451</v>
      </c>
      <c r="I47" s="19">
        <v>14.465344115488362</v>
      </c>
      <c r="J47" s="19">
        <v>6.8808826920534178</v>
      </c>
      <c r="K47" s="19">
        <v>12.58134661839903</v>
      </c>
    </row>
    <row r="48" spans="1:11" s="16" customFormat="1" ht="15" customHeight="1" x14ac:dyDescent="0.25">
      <c r="A48" s="247" t="s">
        <v>69</v>
      </c>
      <c r="B48" s="103">
        <v>58</v>
      </c>
      <c r="C48" s="18">
        <v>72</v>
      </c>
      <c r="D48" s="18">
        <v>81</v>
      </c>
      <c r="E48" s="18">
        <v>83</v>
      </c>
      <c r="F48" s="18">
        <v>53</v>
      </c>
      <c r="G48" s="116">
        <v>15.33355687454428</v>
      </c>
      <c r="H48" s="19">
        <v>19.001301713213799</v>
      </c>
      <c r="I48" s="19">
        <v>21.386321854823432</v>
      </c>
      <c r="J48" s="19">
        <v>21.998909914239437</v>
      </c>
      <c r="K48" s="19">
        <v>14.176216624896943</v>
      </c>
    </row>
    <row r="49" spans="1:11" s="16" customFormat="1" ht="15" customHeight="1" x14ac:dyDescent="0.25">
      <c r="A49" s="247" t="s">
        <v>70</v>
      </c>
      <c r="B49" s="103">
        <v>34</v>
      </c>
      <c r="C49" s="18">
        <v>51</v>
      </c>
      <c r="D49" s="18">
        <v>52</v>
      </c>
      <c r="E49" s="18">
        <v>33</v>
      </c>
      <c r="F49" s="18">
        <v>45</v>
      </c>
      <c r="G49" s="116">
        <v>15.085418815859322</v>
      </c>
      <c r="H49" s="19">
        <v>22.513548313545694</v>
      </c>
      <c r="I49" s="19">
        <v>22.899804998368754</v>
      </c>
      <c r="J49" s="19">
        <v>14.541895833634561</v>
      </c>
      <c r="K49" s="19">
        <v>20.077779912735782</v>
      </c>
    </row>
    <row r="50" spans="1:11" s="16" customFormat="1" ht="15" customHeight="1" x14ac:dyDescent="0.25">
      <c r="A50" s="247" t="s">
        <v>71</v>
      </c>
      <c r="B50" s="103">
        <v>185</v>
      </c>
      <c r="C50" s="18">
        <v>213</v>
      </c>
      <c r="D50" s="18">
        <v>275</v>
      </c>
      <c r="E50" s="18">
        <v>273</v>
      </c>
      <c r="F50" s="18">
        <v>238</v>
      </c>
      <c r="G50" s="116">
        <v>18.936332086767894</v>
      </c>
      <c r="H50" s="19">
        <v>21.726595420508897</v>
      </c>
      <c r="I50" s="19">
        <v>28.05798662578891</v>
      </c>
      <c r="J50" s="19">
        <v>27.90057731569928</v>
      </c>
      <c r="K50" s="19">
        <v>24.573107300281848</v>
      </c>
    </row>
    <row r="51" spans="1:11" s="16" customFormat="1" ht="15" customHeight="1" x14ac:dyDescent="0.25">
      <c r="A51" s="247" t="s">
        <v>72</v>
      </c>
      <c r="B51" s="103">
        <v>34</v>
      </c>
      <c r="C51" s="18">
        <v>31</v>
      </c>
      <c r="D51" s="18">
        <v>34</v>
      </c>
      <c r="E51" s="18">
        <v>28</v>
      </c>
      <c r="F51" s="18">
        <v>43</v>
      </c>
      <c r="G51" s="116">
        <v>24.63305903173935</v>
      </c>
      <c r="H51" s="19">
        <v>22.562728064134554</v>
      </c>
      <c r="I51" s="19">
        <v>24.875532073900402</v>
      </c>
      <c r="J51" s="19">
        <v>20.486908310640409</v>
      </c>
      <c r="K51" s="19">
        <v>32.047967742180752</v>
      </c>
    </row>
    <row r="52" spans="1:11" s="16" customFormat="1" ht="15" customHeight="1" x14ac:dyDescent="0.25">
      <c r="A52" s="247" t="s">
        <v>73</v>
      </c>
      <c r="B52" s="103">
        <v>17</v>
      </c>
      <c r="C52" s="18">
        <v>45</v>
      </c>
      <c r="D52" s="18">
        <v>28</v>
      </c>
      <c r="E52" s="18">
        <v>57</v>
      </c>
      <c r="F52" s="18">
        <v>38</v>
      </c>
      <c r="G52" s="116">
        <v>19.088895900888154</v>
      </c>
      <c r="H52" s="19">
        <v>50.431928382064783</v>
      </c>
      <c r="I52" s="19">
        <v>31.413696959071263</v>
      </c>
      <c r="J52" s="19">
        <v>63.778090651767634</v>
      </c>
      <c r="K52" s="19">
        <v>42.462957002073146</v>
      </c>
    </row>
    <row r="53" spans="1:11" s="16" customFormat="1" ht="15" customHeight="1" x14ac:dyDescent="0.25">
      <c r="A53" s="247" t="s">
        <v>74</v>
      </c>
      <c r="B53" s="103">
        <v>0</v>
      </c>
      <c r="C53" s="18">
        <v>0</v>
      </c>
      <c r="D53" s="18">
        <v>0</v>
      </c>
      <c r="E53" s="18">
        <v>0</v>
      </c>
      <c r="F53" s="18">
        <v>0</v>
      </c>
      <c r="G53" s="116">
        <v>0</v>
      </c>
      <c r="H53" s="19">
        <v>0</v>
      </c>
      <c r="I53" s="19">
        <v>0</v>
      </c>
      <c r="J53" s="19">
        <v>0</v>
      </c>
      <c r="K53" s="19">
        <v>0</v>
      </c>
    </row>
    <row r="54" spans="1:11" s="16" customFormat="1" ht="15" customHeight="1" x14ac:dyDescent="0.25">
      <c r="A54" s="247" t="s">
        <v>75</v>
      </c>
      <c r="B54" s="103" t="s">
        <v>97</v>
      </c>
      <c r="C54" s="18" t="s">
        <v>97</v>
      </c>
      <c r="D54" s="18" t="s">
        <v>97</v>
      </c>
      <c r="E54" s="18" t="s">
        <v>97</v>
      </c>
      <c r="F54" s="18" t="s">
        <v>97</v>
      </c>
      <c r="G54" s="116" t="s">
        <v>97</v>
      </c>
      <c r="H54" s="19" t="s">
        <v>97</v>
      </c>
      <c r="I54" s="19" t="s">
        <v>97</v>
      </c>
      <c r="J54" s="19" t="s">
        <v>97</v>
      </c>
      <c r="K54" s="19" t="s">
        <v>97</v>
      </c>
    </row>
    <row r="55" spans="1:11" s="16" customFormat="1" ht="15" customHeight="1" x14ac:dyDescent="0.25">
      <c r="A55" s="247" t="s">
        <v>76</v>
      </c>
      <c r="B55" s="103">
        <v>44</v>
      </c>
      <c r="C55" s="18">
        <v>57</v>
      </c>
      <c r="D55" s="18">
        <v>62</v>
      </c>
      <c r="E55" s="18">
        <v>44</v>
      </c>
      <c r="F55" s="18">
        <v>72</v>
      </c>
      <c r="G55" s="116">
        <v>19.768664885049052</v>
      </c>
      <c r="H55" s="19">
        <v>25.421188329503504</v>
      </c>
      <c r="I55" s="19">
        <v>27.502293156598778</v>
      </c>
      <c r="J55" s="19">
        <v>19.451913269864956</v>
      </c>
      <c r="K55" s="19">
        <v>31.892426776543076</v>
      </c>
    </row>
    <row r="56" spans="1:11" s="16" customFormat="1" ht="15" customHeight="1" x14ac:dyDescent="0.25">
      <c r="A56" s="247" t="s">
        <v>77</v>
      </c>
      <c r="B56" s="103">
        <v>54</v>
      </c>
      <c r="C56" s="18">
        <v>109</v>
      </c>
      <c r="D56" s="18">
        <v>71</v>
      </c>
      <c r="E56" s="18">
        <v>49</v>
      </c>
      <c r="F56" s="18">
        <v>42</v>
      </c>
      <c r="G56" s="116">
        <v>21.831761747833124</v>
      </c>
      <c r="H56" s="19">
        <v>44.417441547742847</v>
      </c>
      <c r="I56" s="19">
        <v>29.191068403779717</v>
      </c>
      <c r="J56" s="19">
        <v>20.273292196027874</v>
      </c>
      <c r="K56" s="19">
        <v>17.556782688879707</v>
      </c>
    </row>
    <row r="57" spans="1:11" s="16" customFormat="1" ht="15" customHeight="1" x14ac:dyDescent="0.25">
      <c r="A57" s="247" t="s">
        <v>78</v>
      </c>
      <c r="B57" s="103">
        <v>90</v>
      </c>
      <c r="C57" s="18">
        <v>105</v>
      </c>
      <c r="D57" s="18">
        <v>96</v>
      </c>
      <c r="E57" s="18">
        <v>95</v>
      </c>
      <c r="F57" s="18">
        <v>180</v>
      </c>
      <c r="G57" s="116">
        <v>33.120824420238755</v>
      </c>
      <c r="H57" s="19">
        <v>38.418085807445429</v>
      </c>
      <c r="I57" s="19">
        <v>34.985088441903386</v>
      </c>
      <c r="J57" s="19">
        <v>34.479354260172926</v>
      </c>
      <c r="K57" s="19">
        <v>65.452554464537798</v>
      </c>
    </row>
    <row r="58" spans="1:11" s="16" customFormat="1" ht="15" customHeight="1" x14ac:dyDescent="0.25">
      <c r="A58" s="247" t="s">
        <v>79</v>
      </c>
      <c r="B58" s="103">
        <v>4</v>
      </c>
      <c r="C58" s="18">
        <v>10</v>
      </c>
      <c r="D58" s="18">
        <v>21</v>
      </c>
      <c r="E58" s="18">
        <v>17</v>
      </c>
      <c r="F58" s="18">
        <v>25</v>
      </c>
      <c r="G58" s="116">
        <v>8.2002533687616452</v>
      </c>
      <c r="H58" s="19">
        <v>20.176302479097068</v>
      </c>
      <c r="I58" s="19">
        <v>41.614610864569961</v>
      </c>
      <c r="J58" s="19">
        <v>33.835533772014195</v>
      </c>
      <c r="K58" s="19">
        <v>49.349361366019735</v>
      </c>
    </row>
    <row r="59" spans="1:11" s="16" customFormat="1" ht="15" customHeight="1" x14ac:dyDescent="0.25">
      <c r="A59" s="247" t="s">
        <v>80</v>
      </c>
      <c r="B59" s="103">
        <v>4</v>
      </c>
      <c r="C59" s="18">
        <v>3</v>
      </c>
      <c r="D59" s="18">
        <v>5</v>
      </c>
      <c r="E59" s="18">
        <v>15</v>
      </c>
      <c r="F59" s="18">
        <v>23</v>
      </c>
      <c r="G59" s="116">
        <v>12.525346272962979</v>
      </c>
      <c r="H59" s="19">
        <v>9.3470661719217514</v>
      </c>
      <c r="I59" s="19">
        <v>15.420213329142042</v>
      </c>
      <c r="J59" s="19">
        <v>46.078762283072628</v>
      </c>
      <c r="K59" s="19">
        <v>70.357233568940586</v>
      </c>
    </row>
    <row r="60" spans="1:11" s="16" customFormat="1" ht="15" customHeight="1" x14ac:dyDescent="0.25">
      <c r="A60" s="247" t="s">
        <v>81</v>
      </c>
      <c r="B60" s="103" t="s">
        <v>97</v>
      </c>
      <c r="C60" s="18" t="s">
        <v>97</v>
      </c>
      <c r="D60" s="18" t="s">
        <v>97</v>
      </c>
      <c r="E60" s="18" t="s">
        <v>97</v>
      </c>
      <c r="F60" s="18" t="s">
        <v>97</v>
      </c>
      <c r="G60" s="116" t="s">
        <v>97</v>
      </c>
      <c r="H60" s="19" t="s">
        <v>97</v>
      </c>
      <c r="I60" s="19" t="s">
        <v>97</v>
      </c>
      <c r="J60" s="19" t="s">
        <v>97</v>
      </c>
      <c r="K60" s="19" t="s">
        <v>97</v>
      </c>
    </row>
    <row r="61" spans="1:11" s="16" customFormat="1" ht="15" customHeight="1" x14ac:dyDescent="0.25">
      <c r="A61" s="247" t="s">
        <v>82</v>
      </c>
      <c r="B61" s="103">
        <v>26</v>
      </c>
      <c r="C61" s="18">
        <v>16</v>
      </c>
      <c r="D61" s="18">
        <v>37</v>
      </c>
      <c r="E61" s="18">
        <v>57</v>
      </c>
      <c r="F61" s="18">
        <v>81</v>
      </c>
      <c r="G61" s="116">
        <v>11.129490850912184</v>
      </c>
      <c r="H61" s="19">
        <v>6.8144542748004353</v>
      </c>
      <c r="I61" s="19">
        <v>15.666877083930572</v>
      </c>
      <c r="J61" s="19">
        <v>24.007536965708599</v>
      </c>
      <c r="K61" s="19">
        <v>34.001703642501639</v>
      </c>
    </row>
    <row r="62" spans="1:11" s="16" customFormat="1" ht="15" customHeight="1" x14ac:dyDescent="0.25">
      <c r="A62" s="247" t="s">
        <v>83</v>
      </c>
      <c r="B62" s="103">
        <v>6</v>
      </c>
      <c r="C62" s="18">
        <v>7</v>
      </c>
      <c r="D62" s="18">
        <v>7</v>
      </c>
      <c r="E62" s="18">
        <v>3</v>
      </c>
      <c r="F62" s="18">
        <v>3</v>
      </c>
      <c r="G62" s="116">
        <v>20.9563318282874</v>
      </c>
      <c r="H62" s="19">
        <v>24.260527702264834</v>
      </c>
      <c r="I62" s="19">
        <v>24.269670524454021</v>
      </c>
      <c r="J62" s="19">
        <v>10.37388427688656</v>
      </c>
      <c r="K62" s="19">
        <v>10.507572025692259</v>
      </c>
    </row>
    <row r="63" spans="1:11" s="16" customFormat="1" ht="15" customHeight="1" x14ac:dyDescent="0.25">
      <c r="A63" s="247" t="s">
        <v>84</v>
      </c>
      <c r="B63" s="103">
        <v>48</v>
      </c>
      <c r="C63" s="18">
        <v>77</v>
      </c>
      <c r="D63" s="18">
        <v>61</v>
      </c>
      <c r="E63" s="18">
        <v>65</v>
      </c>
      <c r="F63" s="18">
        <v>113</v>
      </c>
      <c r="G63" s="116">
        <v>11.317014070253524</v>
      </c>
      <c r="H63" s="19">
        <v>18.153588131977184</v>
      </c>
      <c r="I63" s="19">
        <v>14.450984316373965</v>
      </c>
      <c r="J63" s="19">
        <v>15.42081546318404</v>
      </c>
      <c r="K63" s="19">
        <v>27.020880948874169</v>
      </c>
    </row>
    <row r="64" spans="1:11" s="16" customFormat="1" ht="15" customHeight="1" x14ac:dyDescent="0.25">
      <c r="A64" s="247" t="s">
        <v>85</v>
      </c>
      <c r="B64" s="103">
        <v>21</v>
      </c>
      <c r="C64" s="18">
        <v>29</v>
      </c>
      <c r="D64" s="18">
        <v>27</v>
      </c>
      <c r="E64" s="18">
        <v>24</v>
      </c>
      <c r="F64" s="18">
        <v>21</v>
      </c>
      <c r="G64" s="116">
        <v>19.976173891834723</v>
      </c>
      <c r="H64" s="19">
        <v>27.431696569698357</v>
      </c>
      <c r="I64" s="19">
        <v>25.587054470508463</v>
      </c>
      <c r="J64" s="19">
        <v>22.696029128397591</v>
      </c>
      <c r="K64" s="19">
        <v>19.817866215582388</v>
      </c>
    </row>
    <row r="65" spans="1:12" s="16" customFormat="1" ht="15" customHeight="1" x14ac:dyDescent="0.25">
      <c r="A65" s="247" t="s">
        <v>86</v>
      </c>
      <c r="B65" s="103">
        <v>3</v>
      </c>
      <c r="C65" s="18">
        <v>13</v>
      </c>
      <c r="D65" s="18">
        <v>18</v>
      </c>
      <c r="E65" s="18">
        <v>37</v>
      </c>
      <c r="F65" s="18">
        <v>26</v>
      </c>
      <c r="G65" s="116">
        <v>7.5998164006023874</v>
      </c>
      <c r="H65" s="19">
        <v>32.643262435821384</v>
      </c>
      <c r="I65" s="19">
        <v>44.606668057154927</v>
      </c>
      <c r="J65" s="19">
        <v>90.374987948377267</v>
      </c>
      <c r="K65" s="19">
        <v>62.956715552255218</v>
      </c>
    </row>
    <row r="66" spans="1:12" s="22" customFormat="1" ht="24.95" customHeight="1" x14ac:dyDescent="0.25">
      <c r="A66" s="21" t="s">
        <v>87</v>
      </c>
      <c r="B66" s="16"/>
      <c r="C66" s="16"/>
      <c r="D66" s="16"/>
      <c r="E66" s="16"/>
      <c r="F66" s="16"/>
      <c r="G66" s="16"/>
      <c r="H66" s="16"/>
      <c r="I66" s="16"/>
      <c r="J66" s="16"/>
      <c r="K66" s="16"/>
    </row>
    <row r="67" spans="1:12" s="22" customFormat="1" ht="15.95" customHeight="1" x14ac:dyDescent="0.25">
      <c r="A67" s="23" t="s">
        <v>98</v>
      </c>
      <c r="B67" s="16"/>
      <c r="C67" s="16"/>
      <c r="D67" s="16"/>
      <c r="E67" s="16"/>
      <c r="F67" s="16"/>
      <c r="G67" s="16"/>
      <c r="H67" s="16"/>
    </row>
    <row r="68" spans="1:12" s="22" customFormat="1" ht="18" customHeight="1" x14ac:dyDescent="0.25">
      <c r="A68" s="23" t="s">
        <v>88</v>
      </c>
      <c r="B68" s="16"/>
      <c r="C68" s="16"/>
      <c r="D68" s="16"/>
      <c r="E68" s="16"/>
      <c r="F68" s="16"/>
      <c r="G68" s="16"/>
      <c r="H68" s="16"/>
      <c r="I68" s="16"/>
      <c r="J68" s="16"/>
      <c r="K68" s="16"/>
    </row>
    <row r="69" spans="1:12" s="22" customFormat="1" ht="18" customHeight="1" x14ac:dyDescent="0.25">
      <c r="A69" s="23" t="s">
        <v>89</v>
      </c>
      <c r="B69" s="16"/>
      <c r="C69" s="16"/>
      <c r="D69" s="16"/>
      <c r="E69" s="16"/>
      <c r="F69" s="16"/>
      <c r="G69" s="16"/>
      <c r="H69" s="16"/>
      <c r="I69" s="16"/>
      <c r="J69" s="16"/>
      <c r="K69" s="16"/>
    </row>
    <row r="70" spans="1:12" s="22" customFormat="1" ht="18" customHeight="1" x14ac:dyDescent="0.25">
      <c r="A70" s="66" t="s">
        <v>116</v>
      </c>
      <c r="B70" s="24"/>
      <c r="C70" s="24"/>
      <c r="D70" s="24"/>
      <c r="E70" s="24"/>
      <c r="F70" s="24"/>
      <c r="G70" s="24"/>
      <c r="H70" s="24"/>
      <c r="I70" s="24"/>
      <c r="J70" s="24"/>
      <c r="K70" s="24"/>
    </row>
    <row r="71" spans="1:12" s="22" customFormat="1" ht="15.75" x14ac:dyDescent="0.25">
      <c r="A71" s="66" t="s">
        <v>117</v>
      </c>
      <c r="B71" s="16"/>
      <c r="C71" s="16"/>
      <c r="D71" s="16"/>
      <c r="E71" s="16"/>
      <c r="F71" s="16"/>
      <c r="G71" s="16"/>
      <c r="H71" s="16"/>
      <c r="I71" s="16"/>
      <c r="J71" s="16"/>
      <c r="K71" s="16"/>
    </row>
    <row r="72" spans="1:12" ht="15.75" x14ac:dyDescent="0.25">
      <c r="A72" s="65" t="s">
        <v>10</v>
      </c>
      <c r="L72" s="27"/>
    </row>
  </sheetData>
  <sheetProtection algorithmName="SHA-512" hashValue="QNvQWS5ateNrAYeAJmU2uTHyEzWjXEJWns7FOFjyZZeROK1Q4gPzZa/fqPUM52v3X4+UPYSaNSygWtopgZLYIQ==" saltValue="smaZpkBqcG8cbHy73h3u/g==" spinCount="100000" sheet="1" objects="1" scenarios="1"/>
  <hyperlinks>
    <hyperlink ref="A72" location="'Table of Contents'!A1" display="Click here to return to the Table of Contents" xr:uid="{69894AE0-9FF3-47AD-B4DA-586BC4F486CC}"/>
  </hyperlinks>
  <printOptions horizontalCentered="1"/>
  <pageMargins left="0.25" right="0.25" top="0.3" bottom="0.1" header="0.3" footer="0"/>
  <pageSetup scale="68" orientation="portrait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ACF1F8-E467-4BF1-AB6F-26BC716AA9EF}">
  <sheetPr codeName="Sheet38">
    <pageSetUpPr fitToPage="1"/>
  </sheetPr>
  <dimension ref="A1:O45"/>
  <sheetViews>
    <sheetView zoomScaleNormal="100" workbookViewId="0"/>
  </sheetViews>
  <sheetFormatPr defaultColWidth="9.140625" defaultRowHeight="12.75" x14ac:dyDescent="0.2"/>
  <cols>
    <col min="1" max="1" width="30.7109375" style="25" customWidth="1"/>
    <col min="2" max="11" width="10.7109375" style="25" customWidth="1"/>
    <col min="12" max="16384" width="9.140625" style="25"/>
  </cols>
  <sheetData>
    <row r="1" spans="1:15" ht="35.1" customHeight="1" x14ac:dyDescent="0.2">
      <c r="A1" s="113" t="s">
        <v>240</v>
      </c>
      <c r="B1" s="33"/>
      <c r="C1" s="33"/>
      <c r="D1" s="33"/>
      <c r="E1" s="33"/>
      <c r="F1" s="33"/>
      <c r="G1" s="33"/>
      <c r="H1" s="33"/>
      <c r="I1" s="33"/>
      <c r="J1" s="33"/>
      <c r="K1" s="33"/>
      <c r="O1" s="82" t="s">
        <v>11</v>
      </c>
    </row>
    <row r="2" spans="1:15" ht="38.1" customHeight="1" x14ac:dyDescent="0.3">
      <c r="A2" s="251" t="s">
        <v>119</v>
      </c>
      <c r="B2" s="96" t="s">
        <v>13</v>
      </c>
      <c r="C2" s="7" t="s">
        <v>14</v>
      </c>
      <c r="D2" s="7" t="s">
        <v>15</v>
      </c>
      <c r="E2" s="7" t="s">
        <v>16</v>
      </c>
      <c r="F2" s="7" t="s">
        <v>17</v>
      </c>
      <c r="G2" s="95" t="s">
        <v>18</v>
      </c>
      <c r="H2" s="8" t="s">
        <v>19</v>
      </c>
      <c r="I2" s="8" t="s">
        <v>20</v>
      </c>
      <c r="J2" s="8" t="s">
        <v>21</v>
      </c>
      <c r="K2" s="8" t="s">
        <v>22</v>
      </c>
    </row>
    <row r="3" spans="1:15" s="16" customFormat="1" ht="15.75" customHeight="1" x14ac:dyDescent="0.25">
      <c r="A3" s="252" t="s">
        <v>105</v>
      </c>
      <c r="B3" s="37">
        <v>6677</v>
      </c>
      <c r="C3" s="37">
        <v>7649</v>
      </c>
      <c r="D3" s="37">
        <v>8280</v>
      </c>
      <c r="E3" s="37">
        <v>7647</v>
      </c>
      <c r="F3" s="37">
        <v>8770</v>
      </c>
      <c r="G3" s="137">
        <v>17</v>
      </c>
      <c r="H3" s="38">
        <v>19.399999999999999</v>
      </c>
      <c r="I3" s="38">
        <v>20.9</v>
      </c>
      <c r="J3" s="38">
        <v>19.3</v>
      </c>
      <c r="K3" s="38">
        <v>22.3</v>
      </c>
    </row>
    <row r="4" spans="1:15" s="16" customFormat="1" ht="15.75" customHeight="1" x14ac:dyDescent="0.25">
      <c r="A4" s="253" t="s">
        <v>120</v>
      </c>
      <c r="B4" s="256">
        <v>4</v>
      </c>
      <c r="C4" s="40">
        <v>2</v>
      </c>
      <c r="D4" s="40">
        <v>2</v>
      </c>
      <c r="E4" s="40">
        <v>3</v>
      </c>
      <c r="F4" s="40">
        <v>2</v>
      </c>
      <c r="G4" s="138">
        <v>0.1</v>
      </c>
      <c r="H4" s="41">
        <v>0.03</v>
      </c>
      <c r="I4" s="41">
        <v>0.03</v>
      </c>
      <c r="J4" s="41">
        <v>0.04</v>
      </c>
      <c r="K4" s="41">
        <v>0.03</v>
      </c>
    </row>
    <row r="5" spans="1:15" s="16" customFormat="1" ht="15.75" customHeight="1" x14ac:dyDescent="0.25">
      <c r="A5" s="254" t="s">
        <v>121</v>
      </c>
      <c r="B5" s="256">
        <v>277</v>
      </c>
      <c r="C5" s="40">
        <v>329</v>
      </c>
      <c r="D5" s="40">
        <v>300</v>
      </c>
      <c r="E5" s="40">
        <v>252</v>
      </c>
      <c r="F5" s="40">
        <v>280</v>
      </c>
      <c r="G5" s="138">
        <v>10.1</v>
      </c>
      <c r="H5" s="41">
        <v>12</v>
      </c>
      <c r="I5" s="41">
        <v>10.9</v>
      </c>
      <c r="J5" s="41">
        <v>9.1999999999999993</v>
      </c>
      <c r="K5" s="41">
        <v>10.3</v>
      </c>
    </row>
    <row r="6" spans="1:15" s="16" customFormat="1" ht="15.75" customHeight="1" x14ac:dyDescent="0.25">
      <c r="A6" s="254" t="s">
        <v>122</v>
      </c>
      <c r="B6" s="256">
        <v>1087</v>
      </c>
      <c r="C6" s="40">
        <v>1236</v>
      </c>
      <c r="D6" s="40">
        <v>1180</v>
      </c>
      <c r="E6" s="40">
        <v>1035</v>
      </c>
      <c r="F6" s="40">
        <v>1158</v>
      </c>
      <c r="G6" s="138">
        <v>36</v>
      </c>
      <c r="H6" s="41">
        <v>41.4</v>
      </c>
      <c r="I6" s="41">
        <v>40</v>
      </c>
      <c r="J6" s="41">
        <v>35.299999999999997</v>
      </c>
      <c r="K6" s="41">
        <v>40.1</v>
      </c>
    </row>
    <row r="7" spans="1:15" s="16" customFormat="1" ht="15.75" customHeight="1" x14ac:dyDescent="0.25">
      <c r="A7" s="254" t="s">
        <v>123</v>
      </c>
      <c r="B7" s="256">
        <v>1258</v>
      </c>
      <c r="C7" s="40">
        <v>1519</v>
      </c>
      <c r="D7" s="40">
        <v>1638</v>
      </c>
      <c r="E7" s="40">
        <v>1553</v>
      </c>
      <c r="F7" s="40">
        <v>1670</v>
      </c>
      <c r="G7" s="138">
        <v>49.7</v>
      </c>
      <c r="H7" s="41">
        <v>58.6</v>
      </c>
      <c r="I7" s="41">
        <v>62</v>
      </c>
      <c r="J7" s="41">
        <v>58.2</v>
      </c>
      <c r="K7" s="41">
        <v>62.4</v>
      </c>
    </row>
    <row r="8" spans="1:15" s="16" customFormat="1" ht="15.75" customHeight="1" x14ac:dyDescent="0.25">
      <c r="A8" s="254" t="s">
        <v>124</v>
      </c>
      <c r="B8" s="256">
        <v>1078</v>
      </c>
      <c r="C8" s="40">
        <v>1326</v>
      </c>
      <c r="D8" s="40">
        <v>1476</v>
      </c>
      <c r="E8" s="40">
        <v>1396</v>
      </c>
      <c r="F8" s="40">
        <v>1608</v>
      </c>
      <c r="G8" s="138">
        <v>40.6</v>
      </c>
      <c r="H8" s="41">
        <v>51.4</v>
      </c>
      <c r="I8" s="41">
        <v>58.7</v>
      </c>
      <c r="J8" s="41">
        <v>56.7</v>
      </c>
      <c r="K8" s="41">
        <v>65.8</v>
      </c>
    </row>
    <row r="9" spans="1:15" s="16" customFormat="1" ht="15.75" customHeight="1" x14ac:dyDescent="0.25">
      <c r="A9" s="254" t="s">
        <v>125</v>
      </c>
      <c r="B9" s="256">
        <v>1473</v>
      </c>
      <c r="C9" s="40">
        <v>1662</v>
      </c>
      <c r="D9" s="40">
        <v>1917</v>
      </c>
      <c r="E9" s="40">
        <v>1823</v>
      </c>
      <c r="F9" s="40">
        <v>2234</v>
      </c>
      <c r="G9" s="138">
        <v>28.5</v>
      </c>
      <c r="H9" s="41">
        <v>31.9</v>
      </c>
      <c r="I9" s="41">
        <v>36.700000000000003</v>
      </c>
      <c r="J9" s="41">
        <v>34.9</v>
      </c>
      <c r="K9" s="41">
        <v>43.1</v>
      </c>
    </row>
    <row r="10" spans="1:15" s="16" customFormat="1" ht="15.75" customHeight="1" x14ac:dyDescent="0.25">
      <c r="A10" s="254" t="s">
        <v>126</v>
      </c>
      <c r="B10" s="256">
        <v>1497</v>
      </c>
      <c r="C10" s="40">
        <v>1575</v>
      </c>
      <c r="D10" s="40">
        <v>1767</v>
      </c>
      <c r="E10" s="40">
        <v>1585</v>
      </c>
      <c r="F10" s="40">
        <v>1817</v>
      </c>
      <c r="G10" s="138">
        <v>9.6</v>
      </c>
      <c r="H10" s="41">
        <v>10</v>
      </c>
      <c r="I10" s="41">
        <v>11</v>
      </c>
      <c r="J10" s="41">
        <v>9.8000000000000007</v>
      </c>
      <c r="K10" s="41">
        <v>11.2</v>
      </c>
    </row>
    <row r="11" spans="1:15" s="16" customFormat="1" ht="15.75" customHeight="1" x14ac:dyDescent="0.25">
      <c r="A11" s="254" t="s">
        <v>127</v>
      </c>
      <c r="B11" s="256">
        <v>3</v>
      </c>
      <c r="C11" s="40">
        <v>0</v>
      </c>
      <c r="D11" s="40">
        <v>0</v>
      </c>
      <c r="E11" s="40">
        <v>0</v>
      </c>
      <c r="F11" s="40">
        <v>1</v>
      </c>
      <c r="G11" s="139" t="s">
        <v>128</v>
      </c>
      <c r="H11" s="56" t="s">
        <v>128</v>
      </c>
      <c r="I11" s="56" t="s">
        <v>128</v>
      </c>
      <c r="J11" s="56" t="s">
        <v>128</v>
      </c>
      <c r="K11" s="56" t="s">
        <v>128</v>
      </c>
    </row>
    <row r="12" spans="1:15" s="16" customFormat="1" ht="15.75" customHeight="1" x14ac:dyDescent="0.25">
      <c r="A12" s="255" t="s">
        <v>129</v>
      </c>
      <c r="B12" s="45">
        <v>929</v>
      </c>
      <c r="C12" s="45">
        <v>1324</v>
      </c>
      <c r="D12" s="45">
        <v>1567</v>
      </c>
      <c r="E12" s="45">
        <v>1595</v>
      </c>
      <c r="F12" s="45">
        <v>2102</v>
      </c>
      <c r="G12" s="140">
        <v>4.7</v>
      </c>
      <c r="H12" s="46">
        <v>6.7</v>
      </c>
      <c r="I12" s="46">
        <v>7.9</v>
      </c>
      <c r="J12" s="46">
        <v>8.1</v>
      </c>
      <c r="K12" s="46">
        <v>10.7</v>
      </c>
    </row>
    <row r="13" spans="1:15" s="16" customFormat="1" ht="15.75" customHeight="1" x14ac:dyDescent="0.25">
      <c r="A13" s="253" t="s">
        <v>130</v>
      </c>
      <c r="B13" s="256">
        <v>3</v>
      </c>
      <c r="C13" s="40">
        <v>0</v>
      </c>
      <c r="D13" s="40">
        <v>1</v>
      </c>
      <c r="E13" s="40">
        <v>2</v>
      </c>
      <c r="F13" s="40">
        <v>2</v>
      </c>
      <c r="G13" s="138">
        <v>0.1</v>
      </c>
      <c r="H13" s="41">
        <v>0</v>
      </c>
      <c r="I13" s="41">
        <v>0.03</v>
      </c>
      <c r="J13" s="41">
        <v>0.1</v>
      </c>
      <c r="K13" s="41">
        <v>0.1</v>
      </c>
    </row>
    <row r="14" spans="1:15" s="16" customFormat="1" ht="15.75" customHeight="1" x14ac:dyDescent="0.25">
      <c r="A14" s="254" t="s">
        <v>131</v>
      </c>
      <c r="B14" s="256">
        <v>58</v>
      </c>
      <c r="C14" s="40">
        <v>89</v>
      </c>
      <c r="D14" s="40">
        <v>75</v>
      </c>
      <c r="E14" s="40">
        <v>67</v>
      </c>
      <c r="F14" s="40">
        <v>89</v>
      </c>
      <c r="G14" s="138">
        <v>4.3</v>
      </c>
      <c r="H14" s="41">
        <v>6.7</v>
      </c>
      <c r="I14" s="41">
        <v>5.6</v>
      </c>
      <c r="J14" s="41">
        <v>5</v>
      </c>
      <c r="K14" s="41">
        <v>6.7</v>
      </c>
    </row>
    <row r="15" spans="1:15" s="16" customFormat="1" ht="15.75" customHeight="1" x14ac:dyDescent="0.25">
      <c r="A15" s="254" t="s">
        <v>132</v>
      </c>
      <c r="B15" s="256">
        <v>163</v>
      </c>
      <c r="C15" s="40">
        <v>223</v>
      </c>
      <c r="D15" s="40">
        <v>227</v>
      </c>
      <c r="E15" s="40">
        <v>253</v>
      </c>
      <c r="F15" s="40">
        <v>307</v>
      </c>
      <c r="G15" s="138">
        <v>11.3</v>
      </c>
      <c r="H15" s="41">
        <v>15.6</v>
      </c>
      <c r="I15" s="41">
        <v>16.100000000000001</v>
      </c>
      <c r="J15" s="41">
        <v>18</v>
      </c>
      <c r="K15" s="41">
        <v>22.2</v>
      </c>
    </row>
    <row r="16" spans="1:15" s="16" customFormat="1" ht="15.75" customHeight="1" x14ac:dyDescent="0.25">
      <c r="A16" s="254" t="s">
        <v>133</v>
      </c>
      <c r="B16" s="256">
        <v>156</v>
      </c>
      <c r="C16" s="40">
        <v>267</v>
      </c>
      <c r="D16" s="40">
        <v>305</v>
      </c>
      <c r="E16" s="40">
        <v>314</v>
      </c>
      <c r="F16" s="40">
        <v>417</v>
      </c>
      <c r="G16" s="138">
        <v>12.9</v>
      </c>
      <c r="H16" s="41">
        <v>21.5</v>
      </c>
      <c r="I16" s="41">
        <v>24.1</v>
      </c>
      <c r="J16" s="41">
        <v>24.6</v>
      </c>
      <c r="K16" s="41">
        <v>32.4</v>
      </c>
    </row>
    <row r="17" spans="1:11" s="16" customFormat="1" ht="15.75" customHeight="1" x14ac:dyDescent="0.25">
      <c r="A17" s="254" t="s">
        <v>134</v>
      </c>
      <c r="B17" s="256">
        <v>150</v>
      </c>
      <c r="C17" s="40">
        <v>231</v>
      </c>
      <c r="D17" s="40">
        <v>275</v>
      </c>
      <c r="E17" s="40">
        <v>312</v>
      </c>
      <c r="F17" s="40">
        <v>360</v>
      </c>
      <c r="G17" s="138">
        <v>11.7</v>
      </c>
      <c r="H17" s="41">
        <v>18.5</v>
      </c>
      <c r="I17" s="41">
        <v>22.7</v>
      </c>
      <c r="J17" s="41">
        <v>26.3</v>
      </c>
      <c r="K17" s="41">
        <v>30.6</v>
      </c>
    </row>
    <row r="18" spans="1:11" s="16" customFormat="1" ht="15.75" customHeight="1" x14ac:dyDescent="0.25">
      <c r="A18" s="254" t="s">
        <v>135</v>
      </c>
      <c r="B18" s="256">
        <v>254</v>
      </c>
      <c r="C18" s="40">
        <v>328</v>
      </c>
      <c r="D18" s="40">
        <v>415</v>
      </c>
      <c r="E18" s="40">
        <v>418</v>
      </c>
      <c r="F18" s="40">
        <v>600</v>
      </c>
      <c r="G18" s="138">
        <v>10</v>
      </c>
      <c r="H18" s="41">
        <v>12.8</v>
      </c>
      <c r="I18" s="41">
        <v>16.2</v>
      </c>
      <c r="J18" s="41">
        <v>16.3</v>
      </c>
      <c r="K18" s="41">
        <v>23.7</v>
      </c>
    </row>
    <row r="19" spans="1:11" s="16" customFormat="1" ht="15.75" customHeight="1" x14ac:dyDescent="0.25">
      <c r="A19" s="254" t="s">
        <v>136</v>
      </c>
      <c r="B19" s="256">
        <v>145</v>
      </c>
      <c r="C19" s="40">
        <v>186</v>
      </c>
      <c r="D19" s="40">
        <v>269</v>
      </c>
      <c r="E19" s="40">
        <v>229</v>
      </c>
      <c r="F19" s="40">
        <v>326</v>
      </c>
      <c r="G19" s="138">
        <v>1.8</v>
      </c>
      <c r="H19" s="41">
        <v>2.2000000000000002</v>
      </c>
      <c r="I19" s="41">
        <v>3.2</v>
      </c>
      <c r="J19" s="41">
        <v>2.7</v>
      </c>
      <c r="K19" s="41">
        <v>3.8</v>
      </c>
    </row>
    <row r="20" spans="1:11" s="16" customFormat="1" ht="15.75" customHeight="1" x14ac:dyDescent="0.25">
      <c r="A20" s="254" t="s">
        <v>137</v>
      </c>
      <c r="B20" s="256">
        <v>0</v>
      </c>
      <c r="C20" s="40">
        <v>0</v>
      </c>
      <c r="D20" s="40">
        <v>0</v>
      </c>
      <c r="E20" s="40">
        <v>0</v>
      </c>
      <c r="F20" s="40">
        <v>1</v>
      </c>
      <c r="G20" s="139" t="s">
        <v>128</v>
      </c>
      <c r="H20" s="56" t="s">
        <v>128</v>
      </c>
      <c r="I20" s="56" t="s">
        <v>128</v>
      </c>
      <c r="J20" s="56" t="s">
        <v>128</v>
      </c>
      <c r="K20" s="56" t="s">
        <v>128</v>
      </c>
    </row>
    <row r="21" spans="1:11" s="16" customFormat="1" ht="15.75" customHeight="1" x14ac:dyDescent="0.25">
      <c r="A21" s="255" t="s">
        <v>138</v>
      </c>
      <c r="B21" s="45">
        <v>5743</v>
      </c>
      <c r="C21" s="45">
        <v>6321</v>
      </c>
      <c r="D21" s="45">
        <v>6709</v>
      </c>
      <c r="E21" s="45">
        <v>6046</v>
      </c>
      <c r="F21" s="45">
        <v>6651</v>
      </c>
      <c r="G21" s="140">
        <v>29.3</v>
      </c>
      <c r="H21" s="46">
        <v>32.1</v>
      </c>
      <c r="I21" s="46">
        <v>34</v>
      </c>
      <c r="J21" s="46">
        <v>30.6</v>
      </c>
      <c r="K21" s="46">
        <v>33.9</v>
      </c>
    </row>
    <row r="22" spans="1:11" s="16" customFormat="1" ht="15.75" customHeight="1" x14ac:dyDescent="0.25">
      <c r="A22" s="253" t="s">
        <v>139</v>
      </c>
      <c r="B22" s="256">
        <v>1</v>
      </c>
      <c r="C22" s="40">
        <v>2</v>
      </c>
      <c r="D22" s="40">
        <v>1</v>
      </c>
      <c r="E22" s="40">
        <v>1</v>
      </c>
      <c r="F22" s="40">
        <v>0</v>
      </c>
      <c r="G22" s="138">
        <v>0.03</v>
      </c>
      <c r="H22" s="41">
        <v>0.1</v>
      </c>
      <c r="I22" s="41">
        <v>0.03</v>
      </c>
      <c r="J22" s="41">
        <v>0.03</v>
      </c>
      <c r="K22" s="41">
        <v>0</v>
      </c>
    </row>
    <row r="23" spans="1:11" s="16" customFormat="1" ht="15.75" customHeight="1" x14ac:dyDescent="0.25">
      <c r="A23" s="254" t="s">
        <v>140</v>
      </c>
      <c r="B23" s="256">
        <v>219</v>
      </c>
      <c r="C23" s="40">
        <v>240</v>
      </c>
      <c r="D23" s="40">
        <v>225</v>
      </c>
      <c r="E23" s="40">
        <v>184</v>
      </c>
      <c r="F23" s="40">
        <v>191</v>
      </c>
      <c r="G23" s="138">
        <v>15.5</v>
      </c>
      <c r="H23" s="41">
        <v>17</v>
      </c>
      <c r="I23" s="41">
        <v>15.9</v>
      </c>
      <c r="J23" s="41">
        <v>13.1</v>
      </c>
      <c r="K23" s="41">
        <v>13.6</v>
      </c>
    </row>
    <row r="24" spans="1:11" s="16" customFormat="1" ht="15.75" customHeight="1" x14ac:dyDescent="0.25">
      <c r="A24" s="254" t="s">
        <v>141</v>
      </c>
      <c r="B24" s="256">
        <v>924</v>
      </c>
      <c r="C24" s="40">
        <v>1013</v>
      </c>
      <c r="D24" s="40">
        <v>952</v>
      </c>
      <c r="E24" s="40">
        <v>780</v>
      </c>
      <c r="F24" s="40">
        <v>847</v>
      </c>
      <c r="G24" s="138">
        <v>58.7</v>
      </c>
      <c r="H24" s="41">
        <v>65</v>
      </c>
      <c r="I24" s="41">
        <v>61.9</v>
      </c>
      <c r="J24" s="41">
        <v>51</v>
      </c>
      <c r="K24" s="41">
        <v>56.3</v>
      </c>
    </row>
    <row r="25" spans="1:11" s="16" customFormat="1" ht="15.75" customHeight="1" x14ac:dyDescent="0.25">
      <c r="A25" s="254" t="s">
        <v>142</v>
      </c>
      <c r="B25" s="256">
        <v>1100</v>
      </c>
      <c r="C25" s="40">
        <v>1251</v>
      </c>
      <c r="D25" s="40">
        <v>1332</v>
      </c>
      <c r="E25" s="40">
        <v>1238</v>
      </c>
      <c r="F25" s="40">
        <v>1247</v>
      </c>
      <c r="G25" s="138">
        <v>83.4</v>
      </c>
      <c r="H25" s="41">
        <v>92.6</v>
      </c>
      <c r="I25" s="41">
        <v>96.7</v>
      </c>
      <c r="J25" s="41">
        <v>89.1</v>
      </c>
      <c r="K25" s="41">
        <v>89.5</v>
      </c>
    </row>
    <row r="26" spans="1:11" s="16" customFormat="1" ht="15.75" customHeight="1" x14ac:dyDescent="0.25">
      <c r="A26" s="254" t="s">
        <v>143</v>
      </c>
      <c r="B26" s="256">
        <v>927</v>
      </c>
      <c r="C26" s="40">
        <v>1093</v>
      </c>
      <c r="D26" s="40">
        <v>1200</v>
      </c>
      <c r="E26" s="40">
        <v>1084</v>
      </c>
      <c r="F26" s="40">
        <v>1243</v>
      </c>
      <c r="G26" s="138">
        <v>67.599999999999994</v>
      </c>
      <c r="H26" s="41">
        <v>81.8</v>
      </c>
      <c r="I26" s="41">
        <v>92.2</v>
      </c>
      <c r="J26" s="41">
        <v>84.9</v>
      </c>
      <c r="K26" s="41">
        <v>98</v>
      </c>
    </row>
    <row r="27" spans="1:11" s="16" customFormat="1" ht="15.75" customHeight="1" x14ac:dyDescent="0.25">
      <c r="A27" s="254" t="s">
        <v>144</v>
      </c>
      <c r="B27" s="256">
        <v>1218</v>
      </c>
      <c r="C27" s="40">
        <v>1334</v>
      </c>
      <c r="D27" s="40">
        <v>1501</v>
      </c>
      <c r="E27" s="40">
        <v>1405</v>
      </c>
      <c r="F27" s="40">
        <v>1632</v>
      </c>
      <c r="G27" s="138">
        <v>46.5</v>
      </c>
      <c r="H27" s="41">
        <v>50.4</v>
      </c>
      <c r="I27" s="41">
        <v>56.4</v>
      </c>
      <c r="J27" s="41">
        <v>52.8</v>
      </c>
      <c r="K27" s="41">
        <v>61.7</v>
      </c>
    </row>
    <row r="28" spans="1:11" s="16" customFormat="1" ht="15.75" customHeight="1" x14ac:dyDescent="0.25">
      <c r="A28" s="254" t="s">
        <v>145</v>
      </c>
      <c r="B28" s="256">
        <v>1351</v>
      </c>
      <c r="C28" s="40">
        <v>1388</v>
      </c>
      <c r="D28" s="40">
        <v>1498</v>
      </c>
      <c r="E28" s="40">
        <v>1354</v>
      </c>
      <c r="F28" s="40">
        <v>1491</v>
      </c>
      <c r="G28" s="138">
        <v>18.100000000000001</v>
      </c>
      <c r="H28" s="41">
        <v>18.399999999999999</v>
      </c>
      <c r="I28" s="41">
        <v>19.600000000000001</v>
      </c>
      <c r="J28" s="41">
        <v>17.600000000000001</v>
      </c>
      <c r="K28" s="41">
        <v>19.3</v>
      </c>
    </row>
    <row r="29" spans="1:11" s="16" customFormat="1" ht="15.75" customHeight="1" x14ac:dyDescent="0.25">
      <c r="A29" s="254" t="s">
        <v>146</v>
      </c>
      <c r="B29" s="256">
        <v>3</v>
      </c>
      <c r="C29" s="40">
        <v>0</v>
      </c>
      <c r="D29" s="40">
        <v>0</v>
      </c>
      <c r="E29" s="40">
        <v>0</v>
      </c>
      <c r="F29" s="40">
        <v>0</v>
      </c>
      <c r="G29" s="139" t="s">
        <v>128</v>
      </c>
      <c r="H29" s="56" t="s">
        <v>128</v>
      </c>
      <c r="I29" s="56" t="s">
        <v>128</v>
      </c>
      <c r="J29" s="56" t="s">
        <v>128</v>
      </c>
      <c r="K29" s="56" t="s">
        <v>128</v>
      </c>
    </row>
    <row r="30" spans="1:11" s="16" customFormat="1" ht="15.75" customHeight="1" x14ac:dyDescent="0.25">
      <c r="A30" s="255" t="s">
        <v>147</v>
      </c>
      <c r="B30" s="45">
        <v>5</v>
      </c>
      <c r="C30" s="45">
        <v>4</v>
      </c>
      <c r="D30" s="45">
        <v>4</v>
      </c>
      <c r="E30" s="45">
        <v>6</v>
      </c>
      <c r="F30" s="45">
        <v>17</v>
      </c>
      <c r="G30" s="141" t="s">
        <v>128</v>
      </c>
      <c r="H30" s="57" t="s">
        <v>128</v>
      </c>
      <c r="I30" s="57" t="s">
        <v>128</v>
      </c>
      <c r="J30" s="57" t="s">
        <v>128</v>
      </c>
      <c r="K30" s="57" t="s">
        <v>128</v>
      </c>
    </row>
    <row r="31" spans="1:11" s="16" customFormat="1" ht="15.75" customHeight="1" x14ac:dyDescent="0.25">
      <c r="A31" s="253" t="s">
        <v>148</v>
      </c>
      <c r="B31" s="256">
        <v>0</v>
      </c>
      <c r="C31" s="40">
        <v>0</v>
      </c>
      <c r="D31" s="40">
        <v>0</v>
      </c>
      <c r="E31" s="40">
        <v>0</v>
      </c>
      <c r="F31" s="40">
        <v>0</v>
      </c>
      <c r="G31" s="142" t="s">
        <v>128</v>
      </c>
      <c r="H31" s="58" t="s">
        <v>128</v>
      </c>
      <c r="I31" s="58" t="s">
        <v>128</v>
      </c>
      <c r="J31" s="58" t="s">
        <v>128</v>
      </c>
      <c r="K31" s="58" t="s">
        <v>128</v>
      </c>
    </row>
    <row r="32" spans="1:11" s="16" customFormat="1" ht="15.75" customHeight="1" x14ac:dyDescent="0.25">
      <c r="A32" s="254" t="s">
        <v>149</v>
      </c>
      <c r="B32" s="256">
        <v>0</v>
      </c>
      <c r="C32" s="40">
        <v>0</v>
      </c>
      <c r="D32" s="40">
        <v>0</v>
      </c>
      <c r="E32" s="40">
        <v>1</v>
      </c>
      <c r="F32" s="40">
        <v>0</v>
      </c>
      <c r="G32" s="142" t="s">
        <v>128</v>
      </c>
      <c r="H32" s="58" t="s">
        <v>128</v>
      </c>
      <c r="I32" s="58" t="s">
        <v>128</v>
      </c>
      <c r="J32" s="58" t="s">
        <v>128</v>
      </c>
      <c r="K32" s="58" t="s">
        <v>128</v>
      </c>
    </row>
    <row r="33" spans="1:11" s="16" customFormat="1" ht="15.75" customHeight="1" x14ac:dyDescent="0.25">
      <c r="A33" s="254" t="s">
        <v>150</v>
      </c>
      <c r="B33" s="256">
        <v>0</v>
      </c>
      <c r="C33" s="40">
        <v>0</v>
      </c>
      <c r="D33" s="40">
        <v>1</v>
      </c>
      <c r="E33" s="40">
        <v>2</v>
      </c>
      <c r="F33" s="40">
        <v>4</v>
      </c>
      <c r="G33" s="142" t="s">
        <v>128</v>
      </c>
      <c r="H33" s="58" t="s">
        <v>128</v>
      </c>
      <c r="I33" s="58" t="s">
        <v>128</v>
      </c>
      <c r="J33" s="58" t="s">
        <v>128</v>
      </c>
      <c r="K33" s="58" t="s">
        <v>128</v>
      </c>
    </row>
    <row r="34" spans="1:11" s="16" customFormat="1" ht="15.75" customHeight="1" x14ac:dyDescent="0.25">
      <c r="A34" s="254" t="s">
        <v>151</v>
      </c>
      <c r="B34" s="256">
        <v>2</v>
      </c>
      <c r="C34" s="40">
        <v>1</v>
      </c>
      <c r="D34" s="40">
        <v>1</v>
      </c>
      <c r="E34" s="40">
        <v>1</v>
      </c>
      <c r="F34" s="40">
        <v>6</v>
      </c>
      <c r="G34" s="142" t="s">
        <v>128</v>
      </c>
      <c r="H34" s="58" t="s">
        <v>128</v>
      </c>
      <c r="I34" s="58" t="s">
        <v>128</v>
      </c>
      <c r="J34" s="58" t="s">
        <v>128</v>
      </c>
      <c r="K34" s="58" t="s">
        <v>128</v>
      </c>
    </row>
    <row r="35" spans="1:11" s="16" customFormat="1" ht="15.75" customHeight="1" x14ac:dyDescent="0.25">
      <c r="A35" s="254" t="s">
        <v>152</v>
      </c>
      <c r="B35" s="256">
        <v>1</v>
      </c>
      <c r="C35" s="40">
        <v>2</v>
      </c>
      <c r="D35" s="40">
        <v>1</v>
      </c>
      <c r="E35" s="40">
        <v>0</v>
      </c>
      <c r="F35" s="40">
        <v>5</v>
      </c>
      <c r="G35" s="142" t="s">
        <v>128</v>
      </c>
      <c r="H35" s="58" t="s">
        <v>128</v>
      </c>
      <c r="I35" s="58" t="s">
        <v>128</v>
      </c>
      <c r="J35" s="58" t="s">
        <v>128</v>
      </c>
      <c r="K35" s="58" t="s">
        <v>128</v>
      </c>
    </row>
    <row r="36" spans="1:11" s="16" customFormat="1" ht="15.75" customHeight="1" x14ac:dyDescent="0.25">
      <c r="A36" s="254" t="s">
        <v>153</v>
      </c>
      <c r="B36" s="256">
        <v>1</v>
      </c>
      <c r="C36" s="40">
        <v>0</v>
      </c>
      <c r="D36" s="40">
        <v>1</v>
      </c>
      <c r="E36" s="40">
        <v>0</v>
      </c>
      <c r="F36" s="40">
        <v>2</v>
      </c>
      <c r="G36" s="142" t="s">
        <v>128</v>
      </c>
      <c r="H36" s="58" t="s">
        <v>128</v>
      </c>
      <c r="I36" s="58" t="s">
        <v>128</v>
      </c>
      <c r="J36" s="58" t="s">
        <v>128</v>
      </c>
      <c r="K36" s="58" t="s">
        <v>128</v>
      </c>
    </row>
    <row r="37" spans="1:11" s="16" customFormat="1" ht="15.75" customHeight="1" x14ac:dyDescent="0.25">
      <c r="A37" s="254" t="s">
        <v>154</v>
      </c>
      <c r="B37" s="256">
        <v>1</v>
      </c>
      <c r="C37" s="40">
        <v>1</v>
      </c>
      <c r="D37" s="40">
        <v>0</v>
      </c>
      <c r="E37" s="40">
        <v>2</v>
      </c>
      <c r="F37" s="40">
        <v>0</v>
      </c>
      <c r="G37" s="142" t="s">
        <v>128</v>
      </c>
      <c r="H37" s="58" t="s">
        <v>128</v>
      </c>
      <c r="I37" s="58" t="s">
        <v>128</v>
      </c>
      <c r="J37" s="58" t="s">
        <v>128</v>
      </c>
      <c r="K37" s="58" t="s">
        <v>128</v>
      </c>
    </row>
    <row r="38" spans="1:11" s="16" customFormat="1" ht="15.75" customHeight="1" x14ac:dyDescent="0.25">
      <c r="A38" s="254" t="s">
        <v>155</v>
      </c>
      <c r="B38" s="256">
        <v>0</v>
      </c>
      <c r="C38" s="40">
        <v>0</v>
      </c>
      <c r="D38" s="40">
        <v>0</v>
      </c>
      <c r="E38" s="40">
        <v>0</v>
      </c>
      <c r="F38" s="40">
        <v>0</v>
      </c>
      <c r="G38" s="143" t="s">
        <v>128</v>
      </c>
      <c r="H38" s="59" t="s">
        <v>128</v>
      </c>
      <c r="I38" s="59" t="s">
        <v>128</v>
      </c>
      <c r="J38" s="59" t="s">
        <v>128</v>
      </c>
      <c r="K38" s="59" t="s">
        <v>128</v>
      </c>
    </row>
    <row r="39" spans="1:11" s="16" customFormat="1" ht="24.95" customHeight="1" x14ac:dyDescent="0.25">
      <c r="A39" s="23" t="s">
        <v>115</v>
      </c>
    </row>
    <row r="40" spans="1:11" s="22" customFormat="1" ht="18" customHeight="1" x14ac:dyDescent="0.25">
      <c r="A40" s="23" t="s">
        <v>89</v>
      </c>
      <c r="B40" s="16"/>
      <c r="C40" s="16"/>
      <c r="D40" s="16"/>
      <c r="E40" s="16"/>
      <c r="F40" s="16"/>
      <c r="G40" s="16"/>
      <c r="H40" s="16"/>
      <c r="I40" s="16"/>
      <c r="J40" s="16"/>
      <c r="K40" s="16"/>
    </row>
    <row r="41" spans="1:11" s="22" customFormat="1" ht="20.100000000000001" customHeight="1" x14ac:dyDescent="0.25">
      <c r="A41" s="66" t="s">
        <v>156</v>
      </c>
      <c r="B41" s="16"/>
      <c r="C41" s="16"/>
      <c r="D41" s="16"/>
      <c r="E41" s="16"/>
      <c r="F41" s="16"/>
      <c r="G41" s="16"/>
      <c r="H41" s="16"/>
      <c r="I41" s="16"/>
    </row>
    <row r="42" spans="1:11" s="22" customFormat="1" ht="15.75" customHeight="1" x14ac:dyDescent="0.25">
      <c r="A42" s="67" t="s">
        <v>157</v>
      </c>
      <c r="B42" s="16"/>
      <c r="C42" s="16"/>
      <c r="D42" s="16"/>
      <c r="E42" s="16"/>
      <c r="F42" s="16"/>
      <c r="G42" s="16"/>
      <c r="H42" s="16"/>
      <c r="I42" s="16"/>
    </row>
    <row r="43" spans="1:11" s="22" customFormat="1" ht="20.100000000000001" customHeight="1" x14ac:dyDescent="0.25">
      <c r="A43" s="66" t="s">
        <v>6</v>
      </c>
      <c r="B43" s="24"/>
      <c r="C43" s="24"/>
      <c r="D43" s="24"/>
      <c r="E43" s="24"/>
      <c r="F43" s="24"/>
      <c r="G43" s="24"/>
      <c r="H43" s="24"/>
      <c r="I43" s="24"/>
    </row>
    <row r="44" spans="1:11" s="22" customFormat="1" ht="15.75" customHeight="1" x14ac:dyDescent="0.25">
      <c r="A44" s="67" t="s">
        <v>7</v>
      </c>
      <c r="B44" s="16"/>
      <c r="C44" s="16"/>
      <c r="D44" s="16"/>
      <c r="E44" s="16"/>
      <c r="F44" s="16"/>
      <c r="G44" s="16"/>
      <c r="H44" s="16"/>
      <c r="I44" s="16"/>
    </row>
    <row r="45" spans="1:11" ht="15.75" x14ac:dyDescent="0.25">
      <c r="A45" s="65" t="s">
        <v>10</v>
      </c>
      <c r="F45" s="26"/>
      <c r="K45" s="27"/>
    </row>
  </sheetData>
  <sheetProtection algorithmName="SHA-512" hashValue="KEx0325xX5S+4d6f/xFxj970giI6WR5hVZdBErBODTisjMG4A2RqJJFGv0WMWxbyben2NowY5mVePp7JoLdbIg==" saltValue="4jQrFIQhecg1/M3BEk/alw==" spinCount="100000" sheet="1" objects="1" scenarios="1"/>
  <hyperlinks>
    <hyperlink ref="A45" location="'Table of Contents'!A1" display="Click here to return to the Table of Contents" xr:uid="{FEBBF77C-478E-4121-AC1C-F85F1EE14588}"/>
  </hyperlinks>
  <printOptions horizontalCentered="1"/>
  <pageMargins left="0.4" right="0.4" top="0.3" bottom="0.1" header="0.3" footer="0"/>
  <pageSetup scale="62" orientation="portrait" r:id="rId1"/>
  <headerFooter alignWithMargins="0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A7B17F-0F37-4143-B241-F685772FE504}">
  <sheetPr codeName="Sheet24">
    <pageSetUpPr fitToPage="1"/>
  </sheetPr>
  <dimension ref="A1:O42"/>
  <sheetViews>
    <sheetView zoomScaleNormal="100" workbookViewId="0"/>
  </sheetViews>
  <sheetFormatPr defaultColWidth="9.140625" defaultRowHeight="12.75" x14ac:dyDescent="0.2"/>
  <cols>
    <col min="1" max="1" width="41.140625" style="25" customWidth="1"/>
    <col min="2" max="11" width="10.7109375" style="25" customWidth="1"/>
    <col min="12" max="16384" width="9.140625" style="25"/>
  </cols>
  <sheetData>
    <row r="1" spans="1:15" ht="35.1" customHeight="1" x14ac:dyDescent="0.25">
      <c r="A1" s="113" t="s">
        <v>241</v>
      </c>
      <c r="B1" s="33"/>
      <c r="C1" s="33"/>
      <c r="D1" s="33"/>
      <c r="E1" s="33"/>
      <c r="F1" s="33"/>
      <c r="G1" s="33"/>
      <c r="H1" s="33"/>
      <c r="I1" s="33"/>
      <c r="J1" s="33"/>
      <c r="K1" s="33"/>
      <c r="O1" s="5" t="str">
        <f>IF(LEFT(B2,4)=LEFT('[1]Table header formulas'!C9,4),"","Year headers need to be fixed")</f>
        <v/>
      </c>
    </row>
    <row r="2" spans="1:15" s="10" customFormat="1" ht="38.1" customHeight="1" x14ac:dyDescent="0.3">
      <c r="A2" s="251" t="s">
        <v>158</v>
      </c>
      <c r="B2" s="96" t="s">
        <v>13</v>
      </c>
      <c r="C2" s="7" t="s">
        <v>14</v>
      </c>
      <c r="D2" s="7" t="s">
        <v>15</v>
      </c>
      <c r="E2" s="7" t="s">
        <v>16</v>
      </c>
      <c r="F2" s="7" t="s">
        <v>17</v>
      </c>
      <c r="G2" s="95" t="s">
        <v>18</v>
      </c>
      <c r="H2" s="8" t="s">
        <v>19</v>
      </c>
      <c r="I2" s="8" t="s">
        <v>20</v>
      </c>
      <c r="J2" s="8" t="s">
        <v>21</v>
      </c>
      <c r="K2" s="8" t="s">
        <v>22</v>
      </c>
    </row>
    <row r="3" spans="1:15" s="16" customFormat="1" ht="15.75" customHeight="1" x14ac:dyDescent="0.25">
      <c r="A3" s="252" t="s">
        <v>105</v>
      </c>
      <c r="B3" s="37">
        <v>6677</v>
      </c>
      <c r="C3" s="37">
        <v>7649</v>
      </c>
      <c r="D3" s="37">
        <v>8280</v>
      </c>
      <c r="E3" s="37">
        <v>7647</v>
      </c>
      <c r="F3" s="37">
        <v>8770</v>
      </c>
      <c r="G3" s="137">
        <v>17</v>
      </c>
      <c r="H3" s="38">
        <v>19.399999999999999</v>
      </c>
      <c r="I3" s="38">
        <v>20.9</v>
      </c>
      <c r="J3" s="38">
        <v>19.3</v>
      </c>
      <c r="K3" s="38">
        <v>22.3</v>
      </c>
    </row>
    <row r="4" spans="1:15" s="16" customFormat="1" ht="15.75" customHeight="1" x14ac:dyDescent="0.25">
      <c r="A4" s="253" t="s">
        <v>159</v>
      </c>
      <c r="B4" s="256">
        <v>31</v>
      </c>
      <c r="C4" s="40">
        <v>35</v>
      </c>
      <c r="D4" s="40">
        <v>40</v>
      </c>
      <c r="E4" s="40">
        <v>32</v>
      </c>
      <c r="F4" s="40">
        <v>52</v>
      </c>
      <c r="G4" s="138">
        <v>18.100000000000001</v>
      </c>
      <c r="H4" s="41">
        <v>20.399999999999999</v>
      </c>
      <c r="I4" s="41">
        <v>23.3</v>
      </c>
      <c r="J4" s="41">
        <v>18.600000000000001</v>
      </c>
      <c r="K4" s="41">
        <v>30.3</v>
      </c>
    </row>
    <row r="5" spans="1:15" s="16" customFormat="1" ht="15.75" customHeight="1" x14ac:dyDescent="0.25">
      <c r="A5" s="254" t="s">
        <v>160</v>
      </c>
      <c r="B5" s="256">
        <v>352</v>
      </c>
      <c r="C5" s="40">
        <v>443</v>
      </c>
      <c r="D5" s="40">
        <v>438</v>
      </c>
      <c r="E5" s="40">
        <v>400</v>
      </c>
      <c r="F5" s="40">
        <v>373</v>
      </c>
      <c r="G5" s="138">
        <v>6.8</v>
      </c>
      <c r="H5" s="41">
        <v>8.5</v>
      </c>
      <c r="I5" s="41">
        <v>8.4</v>
      </c>
      <c r="J5" s="41">
        <v>7.7</v>
      </c>
      <c r="K5" s="41">
        <v>7.2</v>
      </c>
    </row>
    <row r="6" spans="1:15" s="16" customFormat="1" ht="15.75" customHeight="1" x14ac:dyDescent="0.25">
      <c r="A6" s="254" t="s">
        <v>161</v>
      </c>
      <c r="B6" s="256">
        <v>835</v>
      </c>
      <c r="C6" s="40">
        <v>1035</v>
      </c>
      <c r="D6" s="40">
        <v>1134</v>
      </c>
      <c r="E6" s="40">
        <v>1000</v>
      </c>
      <c r="F6" s="40">
        <v>1206</v>
      </c>
      <c r="G6" s="138">
        <v>37</v>
      </c>
      <c r="H6" s="41">
        <v>45.9</v>
      </c>
      <c r="I6" s="41">
        <v>50.1</v>
      </c>
      <c r="J6" s="41">
        <v>44.1</v>
      </c>
      <c r="K6" s="41">
        <v>53.3</v>
      </c>
    </row>
    <row r="7" spans="1:15" s="16" customFormat="1" ht="15.75" customHeight="1" x14ac:dyDescent="0.25">
      <c r="A7" s="254" t="s">
        <v>162</v>
      </c>
      <c r="B7" s="256">
        <v>2617</v>
      </c>
      <c r="C7" s="40">
        <v>2808</v>
      </c>
      <c r="D7" s="40">
        <v>3053</v>
      </c>
      <c r="E7" s="40">
        <v>2695</v>
      </c>
      <c r="F7" s="40">
        <v>3393</v>
      </c>
      <c r="G7" s="138">
        <v>17</v>
      </c>
      <c r="H7" s="41">
        <v>18.2</v>
      </c>
      <c r="I7" s="41">
        <v>19.600000000000001</v>
      </c>
      <c r="J7" s="41">
        <v>17.3</v>
      </c>
      <c r="K7" s="41">
        <v>21.8</v>
      </c>
    </row>
    <row r="8" spans="1:15" s="16" customFormat="1" ht="15.75" customHeight="1" x14ac:dyDescent="0.25">
      <c r="A8" s="254" t="s">
        <v>163</v>
      </c>
      <c r="B8" s="256">
        <v>15</v>
      </c>
      <c r="C8" s="40">
        <v>32</v>
      </c>
      <c r="D8" s="40">
        <v>23</v>
      </c>
      <c r="E8" s="40">
        <v>23</v>
      </c>
      <c r="F8" s="40">
        <v>32</v>
      </c>
      <c r="G8" s="138">
        <v>10.6</v>
      </c>
      <c r="H8" s="41">
        <v>22.5</v>
      </c>
      <c r="I8" s="41">
        <v>16.100000000000001</v>
      </c>
      <c r="J8" s="41">
        <v>16.100000000000001</v>
      </c>
      <c r="K8" s="41">
        <v>22.6</v>
      </c>
    </row>
    <row r="9" spans="1:15" s="16" customFormat="1" ht="15.75" customHeight="1" x14ac:dyDescent="0.25">
      <c r="A9" s="254" t="s">
        <v>164</v>
      </c>
      <c r="B9" s="256">
        <v>2173</v>
      </c>
      <c r="C9" s="40">
        <v>2372</v>
      </c>
      <c r="D9" s="40">
        <v>2578</v>
      </c>
      <c r="E9" s="40">
        <v>2365</v>
      </c>
      <c r="F9" s="40">
        <v>2447</v>
      </c>
      <c r="G9" s="138">
        <v>14.3</v>
      </c>
      <c r="H9" s="41">
        <v>15.6</v>
      </c>
      <c r="I9" s="41">
        <v>17</v>
      </c>
      <c r="J9" s="41">
        <v>15.7</v>
      </c>
      <c r="K9" s="41">
        <v>16.3</v>
      </c>
    </row>
    <row r="10" spans="1:15" s="16" customFormat="1" ht="15.75" customHeight="1" x14ac:dyDescent="0.25">
      <c r="A10" s="254" t="s">
        <v>165</v>
      </c>
      <c r="B10" s="256">
        <v>654</v>
      </c>
      <c r="C10" s="40">
        <v>924</v>
      </c>
      <c r="D10" s="40">
        <v>1014</v>
      </c>
      <c r="E10" s="40">
        <v>1132</v>
      </c>
      <c r="F10" s="40">
        <v>1267</v>
      </c>
      <c r="G10" s="138" t="s">
        <v>128</v>
      </c>
      <c r="H10" s="41" t="s">
        <v>128</v>
      </c>
      <c r="I10" s="41" t="s">
        <v>128</v>
      </c>
      <c r="J10" s="41" t="s">
        <v>128</v>
      </c>
      <c r="K10" s="41" t="s">
        <v>128</v>
      </c>
    </row>
    <row r="11" spans="1:15" s="16" customFormat="1" ht="15.75" customHeight="1" x14ac:dyDescent="0.25">
      <c r="A11" s="255" t="s">
        <v>129</v>
      </c>
      <c r="B11" s="45">
        <v>929</v>
      </c>
      <c r="C11" s="45">
        <v>1324</v>
      </c>
      <c r="D11" s="45">
        <v>1567</v>
      </c>
      <c r="E11" s="45">
        <v>1595</v>
      </c>
      <c r="F11" s="45">
        <v>2102</v>
      </c>
      <c r="G11" s="140">
        <v>4.7</v>
      </c>
      <c r="H11" s="46">
        <v>6.7</v>
      </c>
      <c r="I11" s="46">
        <v>7.9</v>
      </c>
      <c r="J11" s="46">
        <v>8.1</v>
      </c>
      <c r="K11" s="46">
        <v>10.7</v>
      </c>
    </row>
    <row r="12" spans="1:15" s="16" customFormat="1" ht="15.75" customHeight="1" x14ac:dyDescent="0.25">
      <c r="A12" s="253" t="s">
        <v>166</v>
      </c>
      <c r="B12" s="256">
        <v>8</v>
      </c>
      <c r="C12" s="40">
        <v>12</v>
      </c>
      <c r="D12" s="40">
        <v>9</v>
      </c>
      <c r="E12" s="40">
        <v>5</v>
      </c>
      <c r="F12" s="40">
        <v>20</v>
      </c>
      <c r="G12" s="138">
        <v>9.3000000000000007</v>
      </c>
      <c r="H12" s="41">
        <v>13.9</v>
      </c>
      <c r="I12" s="41">
        <v>10.4</v>
      </c>
      <c r="J12" s="41">
        <v>5.8</v>
      </c>
      <c r="K12" s="41">
        <v>23.2</v>
      </c>
    </row>
    <row r="13" spans="1:15" s="16" customFormat="1" ht="15.75" customHeight="1" x14ac:dyDescent="0.25">
      <c r="A13" s="254" t="s">
        <v>167</v>
      </c>
      <c r="B13" s="256">
        <v>25</v>
      </c>
      <c r="C13" s="40">
        <v>36</v>
      </c>
      <c r="D13" s="40">
        <v>41</v>
      </c>
      <c r="E13" s="40">
        <v>34</v>
      </c>
      <c r="F13" s="40">
        <v>43</v>
      </c>
      <c r="G13" s="138">
        <v>0.9</v>
      </c>
      <c r="H13" s="41">
        <v>1.3</v>
      </c>
      <c r="I13" s="41">
        <v>1.5</v>
      </c>
      <c r="J13" s="41">
        <v>1.3</v>
      </c>
      <c r="K13" s="41">
        <v>1.6</v>
      </c>
    </row>
    <row r="14" spans="1:15" s="16" customFormat="1" ht="15.75" customHeight="1" x14ac:dyDescent="0.25">
      <c r="A14" s="254" t="s">
        <v>168</v>
      </c>
      <c r="B14" s="256">
        <v>145</v>
      </c>
      <c r="C14" s="40">
        <v>196</v>
      </c>
      <c r="D14" s="40">
        <v>250</v>
      </c>
      <c r="E14" s="40">
        <v>242</v>
      </c>
      <c r="F14" s="40">
        <v>295</v>
      </c>
      <c r="G14" s="138">
        <v>12.7</v>
      </c>
      <c r="H14" s="41">
        <v>17.2</v>
      </c>
      <c r="I14" s="41">
        <v>21.9</v>
      </c>
      <c r="J14" s="41">
        <v>21.1</v>
      </c>
      <c r="K14" s="41">
        <v>25.9</v>
      </c>
    </row>
    <row r="15" spans="1:15" s="16" customFormat="1" ht="15.75" customHeight="1" x14ac:dyDescent="0.25">
      <c r="A15" s="254" t="s">
        <v>169</v>
      </c>
      <c r="B15" s="256">
        <v>325</v>
      </c>
      <c r="C15" s="40">
        <v>449</v>
      </c>
      <c r="D15" s="40">
        <v>545</v>
      </c>
      <c r="E15" s="40">
        <v>481</v>
      </c>
      <c r="F15" s="40">
        <v>707</v>
      </c>
      <c r="G15" s="138">
        <v>4.3</v>
      </c>
      <c r="H15" s="41">
        <v>5.9</v>
      </c>
      <c r="I15" s="41">
        <v>7.1</v>
      </c>
      <c r="J15" s="41">
        <v>6.2</v>
      </c>
      <c r="K15" s="41">
        <v>9.1999999999999993</v>
      </c>
    </row>
    <row r="16" spans="1:15" s="16" customFormat="1" ht="15.75" customHeight="1" x14ac:dyDescent="0.25">
      <c r="A16" s="254" t="s">
        <v>170</v>
      </c>
      <c r="B16" s="256">
        <v>4</v>
      </c>
      <c r="C16" s="40">
        <v>5</v>
      </c>
      <c r="D16" s="40">
        <v>3</v>
      </c>
      <c r="E16" s="40">
        <v>10</v>
      </c>
      <c r="F16" s="40">
        <v>9</v>
      </c>
      <c r="G16" s="138">
        <v>5.6</v>
      </c>
      <c r="H16" s="41">
        <v>7</v>
      </c>
      <c r="I16" s="41">
        <v>4.2</v>
      </c>
      <c r="J16" s="41">
        <v>13.9</v>
      </c>
      <c r="K16" s="41">
        <v>12.6</v>
      </c>
    </row>
    <row r="17" spans="1:11" s="16" customFormat="1" ht="15.75" customHeight="1" x14ac:dyDescent="0.25">
      <c r="A17" s="254" t="s">
        <v>171</v>
      </c>
      <c r="B17" s="256">
        <v>343</v>
      </c>
      <c r="C17" s="40">
        <v>474</v>
      </c>
      <c r="D17" s="40">
        <v>509</v>
      </c>
      <c r="E17" s="40">
        <v>540</v>
      </c>
      <c r="F17" s="40">
        <v>657</v>
      </c>
      <c r="G17" s="138">
        <v>4.5</v>
      </c>
      <c r="H17" s="41">
        <v>6.2</v>
      </c>
      <c r="I17" s="41">
        <v>6.7</v>
      </c>
      <c r="J17" s="41">
        <v>7.2</v>
      </c>
      <c r="K17" s="41">
        <v>8.8000000000000007</v>
      </c>
    </row>
    <row r="18" spans="1:11" s="16" customFormat="1" ht="15.75" customHeight="1" x14ac:dyDescent="0.25">
      <c r="A18" s="254" t="s">
        <v>172</v>
      </c>
      <c r="B18" s="256">
        <v>79</v>
      </c>
      <c r="C18" s="40">
        <v>152</v>
      </c>
      <c r="D18" s="40">
        <v>210</v>
      </c>
      <c r="E18" s="40">
        <v>283</v>
      </c>
      <c r="F18" s="40">
        <v>371</v>
      </c>
      <c r="G18" s="138" t="s">
        <v>128</v>
      </c>
      <c r="H18" s="41" t="s">
        <v>128</v>
      </c>
      <c r="I18" s="41" t="s">
        <v>128</v>
      </c>
      <c r="J18" s="41" t="s">
        <v>128</v>
      </c>
      <c r="K18" s="41" t="s">
        <v>128</v>
      </c>
    </row>
    <row r="19" spans="1:11" s="16" customFormat="1" ht="15.75" customHeight="1" x14ac:dyDescent="0.25">
      <c r="A19" s="255" t="s">
        <v>138</v>
      </c>
      <c r="B19" s="45">
        <v>5743</v>
      </c>
      <c r="C19" s="45">
        <v>6321</v>
      </c>
      <c r="D19" s="45">
        <v>6709</v>
      </c>
      <c r="E19" s="45">
        <v>6046</v>
      </c>
      <c r="F19" s="45">
        <v>6651</v>
      </c>
      <c r="G19" s="140">
        <v>29.3</v>
      </c>
      <c r="H19" s="46">
        <v>32.1</v>
      </c>
      <c r="I19" s="46">
        <v>34</v>
      </c>
      <c r="J19" s="46">
        <v>30.6</v>
      </c>
      <c r="K19" s="46">
        <v>33.9</v>
      </c>
    </row>
    <row r="20" spans="1:11" s="16" customFormat="1" ht="15.75" customHeight="1" x14ac:dyDescent="0.25">
      <c r="A20" s="253" t="s">
        <v>173</v>
      </c>
      <c r="B20" s="256">
        <v>23</v>
      </c>
      <c r="C20" s="40">
        <v>23</v>
      </c>
      <c r="D20" s="40">
        <v>31</v>
      </c>
      <c r="E20" s="40">
        <v>27</v>
      </c>
      <c r="F20" s="40">
        <v>31</v>
      </c>
      <c r="G20" s="138">
        <v>27.1</v>
      </c>
      <c r="H20" s="41">
        <v>27</v>
      </c>
      <c r="I20" s="41">
        <v>36.4</v>
      </c>
      <c r="J20" s="41">
        <v>31.6</v>
      </c>
      <c r="K20" s="41">
        <v>36.4</v>
      </c>
    </row>
    <row r="21" spans="1:11" s="16" customFormat="1" ht="15.75" customHeight="1" x14ac:dyDescent="0.25">
      <c r="A21" s="254" t="s">
        <v>174</v>
      </c>
      <c r="B21" s="256">
        <v>327</v>
      </c>
      <c r="C21" s="40">
        <v>407</v>
      </c>
      <c r="D21" s="40">
        <v>397</v>
      </c>
      <c r="E21" s="40">
        <v>365</v>
      </c>
      <c r="F21" s="40">
        <v>329</v>
      </c>
      <c r="G21" s="138">
        <v>13.3</v>
      </c>
      <c r="H21" s="41">
        <v>16.399999999999999</v>
      </c>
      <c r="I21" s="41">
        <v>16</v>
      </c>
      <c r="J21" s="41">
        <v>14.7</v>
      </c>
      <c r="K21" s="41">
        <v>13.4</v>
      </c>
    </row>
    <row r="22" spans="1:11" s="16" customFormat="1" ht="15.75" customHeight="1" x14ac:dyDescent="0.25">
      <c r="A22" s="254" t="s">
        <v>175</v>
      </c>
      <c r="B22" s="256">
        <v>690</v>
      </c>
      <c r="C22" s="40">
        <v>838</v>
      </c>
      <c r="D22" s="40">
        <v>884</v>
      </c>
      <c r="E22" s="40">
        <v>757</v>
      </c>
      <c r="F22" s="40">
        <v>909</v>
      </c>
      <c r="G22" s="138">
        <v>61.8</v>
      </c>
      <c r="H22" s="41">
        <v>75</v>
      </c>
      <c r="I22" s="41">
        <v>78.8</v>
      </c>
      <c r="J22" s="41">
        <v>67.3</v>
      </c>
      <c r="K22" s="41">
        <v>81</v>
      </c>
    </row>
    <row r="23" spans="1:11" s="16" customFormat="1" ht="15.75" customHeight="1" x14ac:dyDescent="0.25">
      <c r="A23" s="254" t="s">
        <v>176</v>
      </c>
      <c r="B23" s="256">
        <v>2290</v>
      </c>
      <c r="C23" s="40">
        <v>2358</v>
      </c>
      <c r="D23" s="40">
        <v>2506</v>
      </c>
      <c r="E23" s="40">
        <v>2214</v>
      </c>
      <c r="F23" s="40">
        <v>2680</v>
      </c>
      <c r="G23" s="138">
        <v>29.5</v>
      </c>
      <c r="H23" s="41">
        <v>30.1</v>
      </c>
      <c r="I23" s="41">
        <v>31.9</v>
      </c>
      <c r="J23" s="41">
        <v>28.1</v>
      </c>
      <c r="K23" s="41">
        <v>34</v>
      </c>
    </row>
    <row r="24" spans="1:11" s="16" customFormat="1" ht="15.75" customHeight="1" x14ac:dyDescent="0.25">
      <c r="A24" s="254" t="s">
        <v>177</v>
      </c>
      <c r="B24" s="256">
        <v>11</v>
      </c>
      <c r="C24" s="40">
        <v>27</v>
      </c>
      <c r="D24" s="40">
        <v>20</v>
      </c>
      <c r="E24" s="40">
        <v>13</v>
      </c>
      <c r="F24" s="40">
        <v>23</v>
      </c>
      <c r="G24" s="138">
        <v>15.6</v>
      </c>
      <c r="H24" s="41">
        <v>38.1</v>
      </c>
      <c r="I24" s="41">
        <v>28.2</v>
      </c>
      <c r="J24" s="41">
        <v>18.399999999999999</v>
      </c>
      <c r="K24" s="41">
        <v>32.700000000000003</v>
      </c>
    </row>
    <row r="25" spans="1:11" s="16" customFormat="1" ht="15.75" customHeight="1" x14ac:dyDescent="0.25">
      <c r="A25" s="254" t="s">
        <v>178</v>
      </c>
      <c r="B25" s="256">
        <v>1828</v>
      </c>
      <c r="C25" s="40">
        <v>1896</v>
      </c>
      <c r="D25" s="40">
        <v>2068</v>
      </c>
      <c r="E25" s="40">
        <v>1822</v>
      </c>
      <c r="F25" s="40">
        <v>1786</v>
      </c>
      <c r="G25" s="138">
        <v>24.1</v>
      </c>
      <c r="H25" s="41">
        <v>25</v>
      </c>
      <c r="I25" s="41">
        <v>27.3</v>
      </c>
      <c r="J25" s="41">
        <v>24.1</v>
      </c>
      <c r="K25" s="41">
        <v>23.8</v>
      </c>
    </row>
    <row r="26" spans="1:11" s="16" customFormat="1" ht="15.75" customHeight="1" x14ac:dyDescent="0.25">
      <c r="A26" s="254" t="s">
        <v>179</v>
      </c>
      <c r="B26" s="256">
        <v>574</v>
      </c>
      <c r="C26" s="40">
        <v>772</v>
      </c>
      <c r="D26" s="40">
        <v>803</v>
      </c>
      <c r="E26" s="40">
        <v>848</v>
      </c>
      <c r="F26" s="40">
        <v>893</v>
      </c>
      <c r="G26" s="139" t="s">
        <v>128</v>
      </c>
      <c r="H26" s="56" t="s">
        <v>128</v>
      </c>
      <c r="I26" s="56" t="s">
        <v>128</v>
      </c>
      <c r="J26" s="56" t="s">
        <v>128</v>
      </c>
      <c r="K26" s="56" t="s">
        <v>128</v>
      </c>
    </row>
    <row r="27" spans="1:11" s="16" customFormat="1" ht="15.75" customHeight="1" x14ac:dyDescent="0.25">
      <c r="A27" s="255" t="s">
        <v>147</v>
      </c>
      <c r="B27" s="45">
        <v>5</v>
      </c>
      <c r="C27" s="45">
        <v>4</v>
      </c>
      <c r="D27" s="45">
        <v>4</v>
      </c>
      <c r="E27" s="45">
        <v>6</v>
      </c>
      <c r="F27" s="45">
        <v>17</v>
      </c>
      <c r="G27" s="140" t="s">
        <v>128</v>
      </c>
      <c r="H27" s="46" t="s">
        <v>128</v>
      </c>
      <c r="I27" s="46" t="s">
        <v>128</v>
      </c>
      <c r="J27" s="46" t="s">
        <v>128</v>
      </c>
      <c r="K27" s="46" t="s">
        <v>128</v>
      </c>
    </row>
    <row r="28" spans="1:11" s="16" customFormat="1" ht="15.75" customHeight="1" x14ac:dyDescent="0.25">
      <c r="A28" s="253" t="s">
        <v>180</v>
      </c>
      <c r="B28" s="256">
        <v>0</v>
      </c>
      <c r="C28" s="40">
        <v>0</v>
      </c>
      <c r="D28" s="40">
        <v>0</v>
      </c>
      <c r="E28" s="40">
        <v>0</v>
      </c>
      <c r="F28" s="40">
        <v>1</v>
      </c>
      <c r="G28" s="138" t="s">
        <v>128</v>
      </c>
      <c r="H28" s="41" t="s">
        <v>128</v>
      </c>
      <c r="I28" s="41" t="s">
        <v>128</v>
      </c>
      <c r="J28" s="41" t="s">
        <v>128</v>
      </c>
      <c r="K28" s="41" t="s">
        <v>128</v>
      </c>
    </row>
    <row r="29" spans="1:11" s="16" customFormat="1" ht="15.75" customHeight="1" x14ac:dyDescent="0.25">
      <c r="A29" s="254" t="s">
        <v>181</v>
      </c>
      <c r="B29" s="256">
        <v>0</v>
      </c>
      <c r="C29" s="40">
        <v>0</v>
      </c>
      <c r="D29" s="40">
        <v>0</v>
      </c>
      <c r="E29" s="40">
        <v>1</v>
      </c>
      <c r="F29" s="40">
        <v>1</v>
      </c>
      <c r="G29" s="138" t="s">
        <v>128</v>
      </c>
      <c r="H29" s="41" t="s">
        <v>128</v>
      </c>
      <c r="I29" s="41" t="s">
        <v>128</v>
      </c>
      <c r="J29" s="41" t="s">
        <v>128</v>
      </c>
      <c r="K29" s="41" t="s">
        <v>128</v>
      </c>
    </row>
    <row r="30" spans="1:11" s="16" customFormat="1" ht="15.75" customHeight="1" x14ac:dyDescent="0.25">
      <c r="A30" s="254" t="s">
        <v>182</v>
      </c>
      <c r="B30" s="256">
        <v>0</v>
      </c>
      <c r="C30" s="40">
        <v>1</v>
      </c>
      <c r="D30" s="40">
        <v>0</v>
      </c>
      <c r="E30" s="40">
        <v>1</v>
      </c>
      <c r="F30" s="40">
        <v>2</v>
      </c>
      <c r="G30" s="138" t="s">
        <v>128</v>
      </c>
      <c r="H30" s="41" t="s">
        <v>128</v>
      </c>
      <c r="I30" s="41" t="s">
        <v>128</v>
      </c>
      <c r="J30" s="41" t="s">
        <v>128</v>
      </c>
      <c r="K30" s="41" t="s">
        <v>128</v>
      </c>
    </row>
    <row r="31" spans="1:11" s="16" customFormat="1" ht="15.75" customHeight="1" x14ac:dyDescent="0.25">
      <c r="A31" s="254" t="s">
        <v>176</v>
      </c>
      <c r="B31" s="256">
        <v>2</v>
      </c>
      <c r="C31" s="40">
        <v>1</v>
      </c>
      <c r="D31" s="40">
        <v>2</v>
      </c>
      <c r="E31" s="40">
        <v>0</v>
      </c>
      <c r="F31" s="40">
        <v>6</v>
      </c>
      <c r="G31" s="138" t="s">
        <v>128</v>
      </c>
      <c r="H31" s="41" t="s">
        <v>128</v>
      </c>
      <c r="I31" s="41" t="s">
        <v>128</v>
      </c>
      <c r="J31" s="41" t="s">
        <v>128</v>
      </c>
      <c r="K31" s="41" t="s">
        <v>128</v>
      </c>
    </row>
    <row r="32" spans="1:11" s="16" customFormat="1" ht="15.75" customHeight="1" x14ac:dyDescent="0.25">
      <c r="A32" s="254" t="s">
        <v>183</v>
      </c>
      <c r="B32" s="256">
        <v>0</v>
      </c>
      <c r="C32" s="40">
        <v>0</v>
      </c>
      <c r="D32" s="40">
        <v>0</v>
      </c>
      <c r="E32" s="40">
        <v>0</v>
      </c>
      <c r="F32" s="40">
        <v>0</v>
      </c>
      <c r="G32" s="138" t="s">
        <v>128</v>
      </c>
      <c r="H32" s="41" t="s">
        <v>128</v>
      </c>
      <c r="I32" s="41" t="s">
        <v>128</v>
      </c>
      <c r="J32" s="41" t="s">
        <v>128</v>
      </c>
      <c r="K32" s="41" t="s">
        <v>128</v>
      </c>
    </row>
    <row r="33" spans="1:11" s="16" customFormat="1" ht="15.75" customHeight="1" x14ac:dyDescent="0.25">
      <c r="A33" s="254" t="s">
        <v>242</v>
      </c>
      <c r="B33" s="256">
        <v>2</v>
      </c>
      <c r="C33" s="40">
        <v>2</v>
      </c>
      <c r="D33" s="40">
        <v>1</v>
      </c>
      <c r="E33" s="40">
        <v>3</v>
      </c>
      <c r="F33" s="40">
        <v>4</v>
      </c>
      <c r="G33" s="138" t="s">
        <v>128</v>
      </c>
      <c r="H33" s="41" t="s">
        <v>128</v>
      </c>
      <c r="I33" s="41" t="s">
        <v>128</v>
      </c>
      <c r="J33" s="41" t="s">
        <v>128</v>
      </c>
      <c r="K33" s="41" t="s">
        <v>128</v>
      </c>
    </row>
    <row r="34" spans="1:11" s="16" customFormat="1" ht="15.75" customHeight="1" x14ac:dyDescent="0.25">
      <c r="A34" s="254" t="s">
        <v>243</v>
      </c>
      <c r="B34" s="256">
        <v>1</v>
      </c>
      <c r="C34" s="40">
        <v>0</v>
      </c>
      <c r="D34" s="40">
        <v>1</v>
      </c>
      <c r="E34" s="40">
        <v>1</v>
      </c>
      <c r="F34" s="40">
        <v>3</v>
      </c>
      <c r="G34" s="138" t="s">
        <v>128</v>
      </c>
      <c r="H34" s="41" t="s">
        <v>128</v>
      </c>
      <c r="I34" s="41" t="s">
        <v>128</v>
      </c>
      <c r="J34" s="41" t="s">
        <v>128</v>
      </c>
      <c r="K34" s="41" t="s">
        <v>128</v>
      </c>
    </row>
    <row r="35" spans="1:11" s="22" customFormat="1" ht="20.100000000000001" customHeight="1" x14ac:dyDescent="0.25">
      <c r="A35" s="60" t="s">
        <v>185</v>
      </c>
      <c r="B35" s="61"/>
      <c r="C35" s="61"/>
      <c r="D35" s="61"/>
      <c r="E35" s="61"/>
      <c r="F35" s="61"/>
      <c r="G35" s="62"/>
      <c r="H35" s="62"/>
      <c r="I35" s="62"/>
      <c r="J35" s="62"/>
      <c r="K35" s="62"/>
    </row>
    <row r="36" spans="1:11" s="22" customFormat="1" ht="15.75" customHeight="1" x14ac:dyDescent="0.25">
      <c r="A36" s="60" t="s">
        <v>115</v>
      </c>
      <c r="B36" s="61"/>
      <c r="C36" s="61"/>
      <c r="D36" s="61"/>
      <c r="E36" s="61"/>
      <c r="F36" s="61"/>
      <c r="G36" s="62"/>
      <c r="H36" s="62"/>
      <c r="I36" s="62"/>
      <c r="J36" s="62"/>
      <c r="K36" s="62"/>
    </row>
    <row r="37" spans="1:11" s="22" customFormat="1" ht="20.100000000000001" customHeight="1" x14ac:dyDescent="0.25">
      <c r="A37" s="23" t="s">
        <v>89</v>
      </c>
      <c r="B37" s="16"/>
      <c r="C37" s="16"/>
      <c r="D37" s="16"/>
      <c r="E37" s="16"/>
      <c r="F37" s="16"/>
      <c r="G37" s="16"/>
      <c r="H37" s="16"/>
      <c r="I37" s="16"/>
      <c r="J37" s="16"/>
      <c r="K37" s="16"/>
    </row>
    <row r="38" spans="1:11" s="22" customFormat="1" ht="15.75" customHeight="1" x14ac:dyDescent="0.25">
      <c r="A38" s="66" t="s">
        <v>156</v>
      </c>
      <c r="B38" s="16"/>
      <c r="C38" s="16"/>
      <c r="D38" s="16"/>
      <c r="E38" s="16"/>
      <c r="F38" s="16"/>
      <c r="G38" s="16"/>
      <c r="H38" s="16"/>
      <c r="I38" s="16"/>
    </row>
    <row r="39" spans="1:11" ht="15.75" x14ac:dyDescent="0.25">
      <c r="A39" s="67" t="s">
        <v>157</v>
      </c>
      <c r="B39" s="16"/>
      <c r="C39" s="16"/>
      <c r="D39" s="16"/>
      <c r="E39" s="16"/>
      <c r="F39" s="16"/>
      <c r="G39" s="16"/>
      <c r="H39" s="16"/>
      <c r="I39" s="16"/>
      <c r="J39" s="22"/>
      <c r="K39" s="22"/>
    </row>
    <row r="40" spans="1:11" ht="15.75" x14ac:dyDescent="0.25">
      <c r="A40" s="66" t="s">
        <v>6</v>
      </c>
      <c r="B40" s="24"/>
      <c r="C40" s="24"/>
      <c r="D40" s="24"/>
      <c r="E40" s="24"/>
      <c r="F40" s="24"/>
      <c r="G40" s="24"/>
      <c r="H40" s="24"/>
      <c r="I40" s="24"/>
      <c r="J40" s="22"/>
      <c r="K40" s="22"/>
    </row>
    <row r="41" spans="1:11" ht="15.75" x14ac:dyDescent="0.25">
      <c r="A41" s="67" t="s">
        <v>7</v>
      </c>
      <c r="B41" s="16"/>
      <c r="C41" s="16"/>
      <c r="D41" s="16"/>
      <c r="E41" s="16"/>
      <c r="F41" s="16"/>
      <c r="G41" s="16"/>
      <c r="H41" s="16"/>
      <c r="I41" s="16"/>
      <c r="J41" s="22"/>
      <c r="K41" s="22"/>
    </row>
    <row r="42" spans="1:11" ht="15.75" x14ac:dyDescent="0.25">
      <c r="A42" s="65" t="s">
        <v>10</v>
      </c>
    </row>
  </sheetData>
  <sheetProtection algorithmName="SHA-512" hashValue="ftN6+SgnqZ9vEA+flSU/kdhaZa+ze5Siq2smjxIOPNsYqTHa7P+1iarO2Sk7GPIZUW9QuIaKsEFJScqt0YVmDQ==" saltValue="418hSMug/qHIIDKxNZ6ztA==" spinCount="100000" sheet="1" objects="1" scenarios="1"/>
  <hyperlinks>
    <hyperlink ref="A42" location="'Table of Contents'!A1" display="Click here to return to the Table of Contents" xr:uid="{293353C3-1CF4-4040-A5BE-F41CE196A4C3}"/>
  </hyperlinks>
  <printOptions horizontalCentered="1"/>
  <pageMargins left="0.4" right="0.4" top="0.3" bottom="0.1" header="0.3" footer="0"/>
  <pageSetup scale="66" orientation="portrait" r:id="rId1"/>
  <headerFooter alignWithMargins="0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295DC5-256F-4C1E-98C0-AC9E632D69CA}">
  <sheetPr codeName="Sheet40">
    <pageSetUpPr fitToPage="1"/>
  </sheetPr>
  <dimension ref="A1:P72"/>
  <sheetViews>
    <sheetView topLeftCell="A48" zoomScaleNormal="100" workbookViewId="0">
      <selection activeCell="A72" sqref="A72"/>
    </sheetView>
  </sheetViews>
  <sheetFormatPr defaultColWidth="9.140625" defaultRowHeight="12.75" x14ac:dyDescent="0.2"/>
  <cols>
    <col min="1" max="1" width="23.7109375" style="25" customWidth="1"/>
    <col min="2" max="11" width="10.7109375" style="25" customWidth="1"/>
    <col min="12" max="16384" width="9.140625" style="25"/>
  </cols>
  <sheetData>
    <row r="1" spans="1:16" s="51" customFormat="1" ht="21" x14ac:dyDescent="0.25">
      <c r="A1" s="207" t="s">
        <v>244</v>
      </c>
      <c r="B1" s="29"/>
      <c r="C1" s="29"/>
      <c r="D1" s="29"/>
      <c r="E1" s="29"/>
      <c r="F1" s="29"/>
      <c r="G1" s="29"/>
      <c r="H1" s="29"/>
      <c r="I1" s="29"/>
      <c r="J1" s="29"/>
      <c r="K1" s="29"/>
      <c r="P1" s="5" t="s">
        <v>11</v>
      </c>
    </row>
    <row r="2" spans="1:16" ht="35.1" customHeight="1" x14ac:dyDescent="0.2">
      <c r="A2" s="207" t="s">
        <v>245</v>
      </c>
      <c r="B2" s="29"/>
      <c r="C2" s="29"/>
      <c r="D2" s="29"/>
      <c r="E2" s="29"/>
      <c r="F2" s="29"/>
      <c r="G2" s="29"/>
      <c r="H2" s="29"/>
      <c r="I2" s="29"/>
      <c r="J2" s="29"/>
      <c r="K2" s="29"/>
    </row>
    <row r="3" spans="1:16" ht="38.1" customHeight="1" x14ac:dyDescent="0.3">
      <c r="A3" s="245" t="s">
        <v>90</v>
      </c>
      <c r="B3" s="250" t="s">
        <v>13</v>
      </c>
      <c r="C3" s="7" t="s">
        <v>14</v>
      </c>
      <c r="D3" s="7" t="s">
        <v>15</v>
      </c>
      <c r="E3" s="7" t="s">
        <v>16</v>
      </c>
      <c r="F3" s="7" t="s">
        <v>17</v>
      </c>
      <c r="G3" s="95" t="s">
        <v>18</v>
      </c>
      <c r="H3" s="8" t="s">
        <v>19</v>
      </c>
      <c r="I3" s="8" t="s">
        <v>20</v>
      </c>
      <c r="J3" s="8" t="s">
        <v>21</v>
      </c>
      <c r="K3" s="8" t="s">
        <v>22</v>
      </c>
      <c r="N3" s="64"/>
    </row>
    <row r="4" spans="1:16" s="16" customFormat="1" ht="18" customHeight="1" x14ac:dyDescent="0.25">
      <c r="A4" s="246" t="s">
        <v>24</v>
      </c>
      <c r="B4" s="72">
        <v>781</v>
      </c>
      <c r="C4" s="12">
        <v>1138</v>
      </c>
      <c r="D4" s="12">
        <v>1297</v>
      </c>
      <c r="E4" s="12">
        <v>1364</v>
      </c>
      <c r="F4" s="12">
        <v>1773</v>
      </c>
      <c r="G4" s="115">
        <v>9.9883687805589059</v>
      </c>
      <c r="H4" s="14">
        <v>14.580473415866075</v>
      </c>
      <c r="I4" s="14">
        <v>16.660155323110139</v>
      </c>
      <c r="J4" s="14">
        <v>17.579841011696303</v>
      </c>
      <c r="K4" s="14">
        <v>23.01242833615764</v>
      </c>
    </row>
    <row r="5" spans="1:16" s="16" customFormat="1" ht="15" customHeight="1" x14ac:dyDescent="0.25">
      <c r="A5" s="247" t="s">
        <v>26</v>
      </c>
      <c r="B5" s="103">
        <v>26</v>
      </c>
      <c r="C5" s="18">
        <v>18</v>
      </c>
      <c r="D5" s="18">
        <v>52</v>
      </c>
      <c r="E5" s="18">
        <v>37</v>
      </c>
      <c r="F5" s="18">
        <v>40</v>
      </c>
      <c r="G5" s="116">
        <v>7.4566228966282182</v>
      </c>
      <c r="H5" s="19">
        <v>5.1512884694728927</v>
      </c>
      <c r="I5" s="19">
        <v>14.832223680606335</v>
      </c>
      <c r="J5" s="19">
        <v>10.575350259354671</v>
      </c>
      <c r="K5" s="19">
        <v>11.530902512805394</v>
      </c>
    </row>
    <row r="6" spans="1:16" s="16" customFormat="1" ht="16.5" customHeight="1" x14ac:dyDescent="0.25">
      <c r="A6" s="248" t="s">
        <v>187</v>
      </c>
      <c r="B6" s="103" t="s">
        <v>97</v>
      </c>
      <c r="C6" s="18">
        <v>0</v>
      </c>
      <c r="D6" s="18" t="s">
        <v>97</v>
      </c>
      <c r="E6" s="18" t="s">
        <v>97</v>
      </c>
      <c r="F6" s="18" t="s">
        <v>97</v>
      </c>
      <c r="G6" s="116" t="s">
        <v>97</v>
      </c>
      <c r="H6" s="19">
        <v>0</v>
      </c>
      <c r="I6" s="19" t="s">
        <v>97</v>
      </c>
      <c r="J6" s="19" t="s">
        <v>97</v>
      </c>
      <c r="K6" s="19" t="s">
        <v>97</v>
      </c>
    </row>
    <row r="7" spans="1:16" s="16" customFormat="1" ht="15" customHeight="1" x14ac:dyDescent="0.25">
      <c r="A7" s="247" t="s">
        <v>28</v>
      </c>
      <c r="B7" s="103">
        <v>0</v>
      </c>
      <c r="C7" s="18">
        <v>0</v>
      </c>
      <c r="D7" s="18">
        <v>0</v>
      </c>
      <c r="E7" s="18">
        <v>0</v>
      </c>
      <c r="F7" s="18">
        <v>0</v>
      </c>
      <c r="G7" s="116">
        <v>0</v>
      </c>
      <c r="H7" s="19">
        <v>0</v>
      </c>
      <c r="I7" s="19">
        <v>0</v>
      </c>
      <c r="J7" s="19">
        <v>0</v>
      </c>
      <c r="K7" s="19">
        <v>0</v>
      </c>
    </row>
    <row r="8" spans="1:16" s="16" customFormat="1" ht="15" customHeight="1" x14ac:dyDescent="0.25">
      <c r="A8" s="247" t="s">
        <v>29</v>
      </c>
      <c r="B8" s="103" t="s">
        <v>97</v>
      </c>
      <c r="C8" s="18" t="s">
        <v>97</v>
      </c>
      <c r="D8" s="18" t="s">
        <v>97</v>
      </c>
      <c r="E8" s="18">
        <v>0</v>
      </c>
      <c r="F8" s="18" t="s">
        <v>97</v>
      </c>
      <c r="G8" s="116" t="s">
        <v>97</v>
      </c>
      <c r="H8" s="19" t="s">
        <v>97</v>
      </c>
      <c r="I8" s="19" t="s">
        <v>97</v>
      </c>
      <c r="J8" s="19">
        <v>0</v>
      </c>
      <c r="K8" s="19" t="s">
        <v>97</v>
      </c>
    </row>
    <row r="9" spans="1:16" s="16" customFormat="1" ht="15" customHeight="1" x14ac:dyDescent="0.25">
      <c r="A9" s="247" t="s">
        <v>30</v>
      </c>
      <c r="B9" s="103" t="s">
        <v>97</v>
      </c>
      <c r="C9" s="18">
        <v>28</v>
      </c>
      <c r="D9" s="18">
        <v>19</v>
      </c>
      <c r="E9" s="18">
        <v>34</v>
      </c>
      <c r="F9" s="18">
        <v>25</v>
      </c>
      <c r="G9" s="116" t="s">
        <v>97</v>
      </c>
      <c r="H9" s="19">
        <v>58.629617268538837</v>
      </c>
      <c r="I9" s="19">
        <v>40.870822818541569</v>
      </c>
      <c r="J9" s="19">
        <v>78.073325983570243</v>
      </c>
      <c r="K9" s="19">
        <v>59.8113836621187</v>
      </c>
    </row>
    <row r="10" spans="1:16" s="16" customFormat="1" ht="15" customHeight="1" x14ac:dyDescent="0.25">
      <c r="A10" s="247" t="s">
        <v>31</v>
      </c>
      <c r="B10" s="103">
        <v>0</v>
      </c>
      <c r="C10" s="18" t="s">
        <v>97</v>
      </c>
      <c r="D10" s="18">
        <v>0</v>
      </c>
      <c r="E10" s="18">
        <v>0</v>
      </c>
      <c r="F10" s="18">
        <v>0</v>
      </c>
      <c r="G10" s="116">
        <v>0</v>
      </c>
      <c r="H10" s="19" t="s">
        <v>97</v>
      </c>
      <c r="I10" s="19">
        <v>0</v>
      </c>
      <c r="J10" s="19">
        <v>0</v>
      </c>
      <c r="K10" s="19">
        <v>0</v>
      </c>
    </row>
    <row r="11" spans="1:16" s="16" customFormat="1" ht="15" customHeight="1" x14ac:dyDescent="0.25">
      <c r="A11" s="247" t="s">
        <v>32</v>
      </c>
      <c r="B11" s="103">
        <v>0</v>
      </c>
      <c r="C11" s="18">
        <v>0</v>
      </c>
      <c r="D11" s="18" t="s">
        <v>97</v>
      </c>
      <c r="E11" s="18" t="s">
        <v>97</v>
      </c>
      <c r="F11" s="18" t="s">
        <v>97</v>
      </c>
      <c r="G11" s="116">
        <v>0</v>
      </c>
      <c r="H11" s="19">
        <v>0</v>
      </c>
      <c r="I11" s="19" t="s">
        <v>97</v>
      </c>
      <c r="J11" s="19" t="s">
        <v>97</v>
      </c>
      <c r="K11" s="19" t="s">
        <v>97</v>
      </c>
    </row>
    <row r="12" spans="1:16" s="16" customFormat="1" ht="15" customHeight="1" x14ac:dyDescent="0.25">
      <c r="A12" s="249" t="s">
        <v>33</v>
      </c>
      <c r="B12" s="103">
        <v>9</v>
      </c>
      <c r="C12" s="18">
        <v>22</v>
      </c>
      <c r="D12" s="18">
        <v>28</v>
      </c>
      <c r="E12" s="18">
        <v>35</v>
      </c>
      <c r="F12" s="18">
        <v>27</v>
      </c>
      <c r="G12" s="116">
        <v>4.1998652606412019</v>
      </c>
      <c r="H12" s="19">
        <v>10.225560662837466</v>
      </c>
      <c r="I12" s="19">
        <v>12.987392315955404</v>
      </c>
      <c r="J12" s="19">
        <v>16.209554047057324</v>
      </c>
      <c r="K12" s="19">
        <v>12.551422126111898</v>
      </c>
    </row>
    <row r="13" spans="1:16" s="16" customFormat="1" ht="15" customHeight="1" x14ac:dyDescent="0.25">
      <c r="A13" s="247" t="s">
        <v>34</v>
      </c>
      <c r="B13" s="103">
        <v>0</v>
      </c>
      <c r="C13" s="18">
        <v>0</v>
      </c>
      <c r="D13" s="18">
        <v>0</v>
      </c>
      <c r="E13" s="18">
        <v>0</v>
      </c>
      <c r="F13" s="18">
        <v>0</v>
      </c>
      <c r="G13" s="116">
        <v>0</v>
      </c>
      <c r="H13" s="19">
        <v>0</v>
      </c>
      <c r="I13" s="19">
        <v>0</v>
      </c>
      <c r="J13" s="19">
        <v>0</v>
      </c>
      <c r="K13" s="19">
        <v>0</v>
      </c>
    </row>
    <row r="14" spans="1:16" s="16" customFormat="1" ht="15" customHeight="1" x14ac:dyDescent="0.25">
      <c r="A14" s="247" t="s">
        <v>35</v>
      </c>
      <c r="B14" s="103" t="s">
        <v>97</v>
      </c>
      <c r="C14" s="18" t="s">
        <v>97</v>
      </c>
      <c r="D14" s="18" t="s">
        <v>97</v>
      </c>
      <c r="E14" s="18" t="s">
        <v>97</v>
      </c>
      <c r="F14" s="18" t="s">
        <v>97</v>
      </c>
      <c r="G14" s="116" t="s">
        <v>97</v>
      </c>
      <c r="H14" s="19" t="s">
        <v>97</v>
      </c>
      <c r="I14" s="19" t="s">
        <v>97</v>
      </c>
      <c r="J14" s="19" t="s">
        <v>97</v>
      </c>
      <c r="K14" s="19" t="s">
        <v>97</v>
      </c>
    </row>
    <row r="15" spans="1:16" s="16" customFormat="1" ht="15" customHeight="1" x14ac:dyDescent="0.25">
      <c r="A15" s="247" t="s">
        <v>36</v>
      </c>
      <c r="B15" s="103">
        <v>87</v>
      </c>
      <c r="C15" s="18">
        <v>47</v>
      </c>
      <c r="D15" s="18">
        <v>49</v>
      </c>
      <c r="E15" s="18">
        <v>48</v>
      </c>
      <c r="F15" s="18">
        <v>68</v>
      </c>
      <c r="G15" s="116">
        <v>42.492095944312879</v>
      </c>
      <c r="H15" s="19">
        <v>22.780432707154404</v>
      </c>
      <c r="I15" s="19">
        <v>23.541669219748837</v>
      </c>
      <c r="J15" s="19">
        <v>22.899407170833761</v>
      </c>
      <c r="K15" s="19">
        <v>32.269575554498132</v>
      </c>
    </row>
    <row r="16" spans="1:16" s="16" customFormat="1" ht="15" customHeight="1" x14ac:dyDescent="0.25">
      <c r="A16" s="247" t="s">
        <v>37</v>
      </c>
      <c r="B16" s="103">
        <v>0</v>
      </c>
      <c r="C16" s="18" t="s">
        <v>97</v>
      </c>
      <c r="D16" s="18" t="s">
        <v>97</v>
      </c>
      <c r="E16" s="18">
        <v>0</v>
      </c>
      <c r="F16" s="18" t="s">
        <v>97</v>
      </c>
      <c r="G16" s="116">
        <v>0</v>
      </c>
      <c r="H16" s="19" t="s">
        <v>97</v>
      </c>
      <c r="I16" s="19" t="s">
        <v>97</v>
      </c>
      <c r="J16" s="19">
        <v>0</v>
      </c>
      <c r="K16" s="19" t="s">
        <v>97</v>
      </c>
    </row>
    <row r="17" spans="1:11" s="16" customFormat="1" ht="15" customHeight="1" x14ac:dyDescent="0.25">
      <c r="A17" s="249" t="s">
        <v>38</v>
      </c>
      <c r="B17" s="103" t="s">
        <v>97</v>
      </c>
      <c r="C17" s="18" t="s">
        <v>97</v>
      </c>
      <c r="D17" s="18" t="s">
        <v>97</v>
      </c>
      <c r="E17" s="18" t="s">
        <v>97</v>
      </c>
      <c r="F17" s="18" t="s">
        <v>97</v>
      </c>
      <c r="G17" s="116" t="s">
        <v>97</v>
      </c>
      <c r="H17" s="19" t="s">
        <v>97</v>
      </c>
      <c r="I17" s="19" t="s">
        <v>97</v>
      </c>
      <c r="J17" s="19" t="s">
        <v>97</v>
      </c>
      <c r="K17" s="19" t="s">
        <v>97</v>
      </c>
    </row>
    <row r="18" spans="1:11" s="16" customFormat="1" ht="15" customHeight="1" x14ac:dyDescent="0.25">
      <c r="A18" s="247" t="s">
        <v>39</v>
      </c>
      <c r="B18" s="103" t="s">
        <v>97</v>
      </c>
      <c r="C18" s="18" t="s">
        <v>97</v>
      </c>
      <c r="D18" s="18" t="s">
        <v>97</v>
      </c>
      <c r="E18" s="18" t="s">
        <v>97</v>
      </c>
      <c r="F18" s="18" t="s">
        <v>97</v>
      </c>
      <c r="G18" s="116" t="s">
        <v>97</v>
      </c>
      <c r="H18" s="19" t="s">
        <v>97</v>
      </c>
      <c r="I18" s="19" t="s">
        <v>97</v>
      </c>
      <c r="J18" s="19" t="s">
        <v>97</v>
      </c>
      <c r="K18" s="19" t="s">
        <v>97</v>
      </c>
    </row>
    <row r="19" spans="1:11" s="16" customFormat="1" ht="15" customHeight="1" x14ac:dyDescent="0.25">
      <c r="A19" s="247" t="s">
        <v>40</v>
      </c>
      <c r="B19" s="103">
        <v>0</v>
      </c>
      <c r="C19" s="18">
        <v>0</v>
      </c>
      <c r="D19" s="18" t="s">
        <v>97</v>
      </c>
      <c r="E19" s="18">
        <v>0</v>
      </c>
      <c r="F19" s="18">
        <v>0</v>
      </c>
      <c r="G19" s="116">
        <v>0</v>
      </c>
      <c r="H19" s="19">
        <v>0</v>
      </c>
      <c r="I19" s="19" t="s">
        <v>97</v>
      </c>
      <c r="J19" s="19">
        <v>0</v>
      </c>
      <c r="K19" s="19">
        <v>0</v>
      </c>
    </row>
    <row r="20" spans="1:11" s="16" customFormat="1" ht="15" customHeight="1" x14ac:dyDescent="0.25">
      <c r="A20" s="247" t="s">
        <v>41</v>
      </c>
      <c r="B20" s="103">
        <v>61</v>
      </c>
      <c r="C20" s="18">
        <v>70</v>
      </c>
      <c r="D20" s="18">
        <v>87</v>
      </c>
      <c r="E20" s="18">
        <v>67</v>
      </c>
      <c r="F20" s="18">
        <v>77</v>
      </c>
      <c r="G20" s="116">
        <v>34.042881597644566</v>
      </c>
      <c r="H20" s="19">
        <v>38.563018225651284</v>
      </c>
      <c r="I20" s="19">
        <v>47.324697613548992</v>
      </c>
      <c r="J20" s="19">
        <v>36.169483900209279</v>
      </c>
      <c r="K20" s="19">
        <v>41.248144407319103</v>
      </c>
    </row>
    <row r="21" spans="1:11" s="16" customFormat="1" ht="15" customHeight="1" x14ac:dyDescent="0.25">
      <c r="A21" s="247" t="s">
        <v>42</v>
      </c>
      <c r="B21" s="103">
        <v>11</v>
      </c>
      <c r="C21" s="18" t="s">
        <v>97</v>
      </c>
      <c r="D21" s="18" t="s">
        <v>97</v>
      </c>
      <c r="E21" s="18">
        <v>11</v>
      </c>
      <c r="F21" s="18" t="s">
        <v>97</v>
      </c>
      <c r="G21" s="116">
        <v>38.772536283730759</v>
      </c>
      <c r="H21" s="19" t="s">
        <v>97</v>
      </c>
      <c r="I21" s="19" t="s">
        <v>97</v>
      </c>
      <c r="J21" s="19">
        <v>37.264251947066434</v>
      </c>
      <c r="K21" s="19" t="s">
        <v>97</v>
      </c>
    </row>
    <row r="22" spans="1:11" s="16" customFormat="1" ht="15" customHeight="1" x14ac:dyDescent="0.25">
      <c r="A22" s="247" t="s">
        <v>43</v>
      </c>
      <c r="B22" s="103" t="s">
        <v>97</v>
      </c>
      <c r="C22" s="18" t="s">
        <v>97</v>
      </c>
      <c r="D22" s="18" t="s">
        <v>97</v>
      </c>
      <c r="E22" s="18" t="s">
        <v>97</v>
      </c>
      <c r="F22" s="18" t="s">
        <v>97</v>
      </c>
      <c r="G22" s="116" t="s">
        <v>97</v>
      </c>
      <c r="H22" s="19" t="s">
        <v>97</v>
      </c>
      <c r="I22" s="19" t="s">
        <v>97</v>
      </c>
      <c r="J22" s="19" t="s">
        <v>97</v>
      </c>
      <c r="K22" s="19" t="s">
        <v>97</v>
      </c>
    </row>
    <row r="23" spans="1:11" s="16" customFormat="1" ht="15" customHeight="1" x14ac:dyDescent="0.25">
      <c r="A23" s="247" t="s">
        <v>44</v>
      </c>
      <c r="B23" s="103">
        <v>0</v>
      </c>
      <c r="C23" s="18">
        <v>0</v>
      </c>
      <c r="D23" s="18">
        <v>0</v>
      </c>
      <c r="E23" s="18">
        <v>0</v>
      </c>
      <c r="F23" s="18" t="s">
        <v>97</v>
      </c>
      <c r="G23" s="116">
        <v>0</v>
      </c>
      <c r="H23" s="19">
        <v>0</v>
      </c>
      <c r="I23" s="19">
        <v>0</v>
      </c>
      <c r="J23" s="19">
        <v>0</v>
      </c>
      <c r="K23" s="19" t="s">
        <v>97</v>
      </c>
    </row>
    <row r="24" spans="1:11" s="16" customFormat="1" ht="15" customHeight="1" x14ac:dyDescent="0.25">
      <c r="A24" s="247" t="s">
        <v>45</v>
      </c>
      <c r="B24" s="103">
        <v>143</v>
      </c>
      <c r="C24" s="18">
        <v>241</v>
      </c>
      <c r="D24" s="18">
        <v>247</v>
      </c>
      <c r="E24" s="18">
        <v>302</v>
      </c>
      <c r="F24" s="18">
        <v>531</v>
      </c>
      <c r="G24" s="116">
        <v>6.8887786637155219</v>
      </c>
      <c r="H24" s="19">
        <v>11.735106847566847</v>
      </c>
      <c r="I24" s="19">
        <v>12.168065865437416</v>
      </c>
      <c r="J24" s="19">
        <v>15.070265347198051</v>
      </c>
      <c r="K24" s="19">
        <v>26.854580539532577</v>
      </c>
    </row>
    <row r="25" spans="1:11" s="16" customFormat="1" ht="16.5" customHeight="1" x14ac:dyDescent="0.25">
      <c r="A25" s="248" t="s">
        <v>188</v>
      </c>
      <c r="B25" s="103">
        <v>13</v>
      </c>
      <c r="C25" s="18">
        <v>20</v>
      </c>
      <c r="D25" s="18">
        <v>19</v>
      </c>
      <c r="E25" s="18">
        <v>21</v>
      </c>
      <c r="F25" s="18">
        <v>33</v>
      </c>
      <c r="G25" s="116">
        <v>11.647432754924003</v>
      </c>
      <c r="H25" s="19">
        <v>17.974389436231899</v>
      </c>
      <c r="I25" s="19">
        <v>17.138742337697138</v>
      </c>
      <c r="J25" s="19">
        <v>19.02135968135822</v>
      </c>
      <c r="K25" s="19">
        <v>30.27569079483586</v>
      </c>
    </row>
    <row r="26" spans="1:11" s="16" customFormat="1" ht="16.5" customHeight="1" x14ac:dyDescent="0.25">
      <c r="A26" s="248" t="s">
        <v>189</v>
      </c>
      <c r="B26" s="103" t="s">
        <v>97</v>
      </c>
      <c r="C26" s="18" t="s">
        <v>97</v>
      </c>
      <c r="D26" s="18">
        <v>0</v>
      </c>
      <c r="E26" s="18" t="s">
        <v>97</v>
      </c>
      <c r="F26" s="18" t="s">
        <v>97</v>
      </c>
      <c r="G26" s="116" t="s">
        <v>97</v>
      </c>
      <c r="H26" s="19" t="s">
        <v>97</v>
      </c>
      <c r="I26" s="19">
        <v>0</v>
      </c>
      <c r="J26" s="19" t="s">
        <v>97</v>
      </c>
      <c r="K26" s="19" t="s">
        <v>97</v>
      </c>
    </row>
    <row r="27" spans="1:11" s="16" customFormat="1" ht="15" customHeight="1" x14ac:dyDescent="0.25">
      <c r="A27" s="247" t="s">
        <v>48</v>
      </c>
      <c r="B27" s="103">
        <v>15</v>
      </c>
      <c r="C27" s="18">
        <v>18</v>
      </c>
      <c r="D27" s="18" t="s">
        <v>97</v>
      </c>
      <c r="E27" s="18" t="s">
        <v>97</v>
      </c>
      <c r="F27" s="18" t="s">
        <v>97</v>
      </c>
      <c r="G27" s="116">
        <v>45.129473083041574</v>
      </c>
      <c r="H27" s="19">
        <v>53.561129723535309</v>
      </c>
      <c r="I27" s="19" t="s">
        <v>97</v>
      </c>
      <c r="J27" s="19" t="s">
        <v>97</v>
      </c>
      <c r="K27" s="19" t="s">
        <v>97</v>
      </c>
    </row>
    <row r="28" spans="1:11" s="16" customFormat="1" ht="15" customHeight="1" x14ac:dyDescent="0.25">
      <c r="A28" s="247" t="s">
        <v>49</v>
      </c>
      <c r="B28" s="103">
        <v>0</v>
      </c>
      <c r="C28" s="18">
        <v>2</v>
      </c>
      <c r="D28" s="18">
        <v>2</v>
      </c>
      <c r="E28" s="18">
        <v>3</v>
      </c>
      <c r="F28" s="18">
        <v>5</v>
      </c>
      <c r="G28" s="116">
        <v>0</v>
      </c>
      <c r="H28" s="19">
        <v>5.2560746821471662</v>
      </c>
      <c r="I28" s="19">
        <v>5.2604326186828594</v>
      </c>
      <c r="J28" s="19">
        <v>7.9058727684542482</v>
      </c>
      <c r="K28" s="19">
        <v>13.242801734861247</v>
      </c>
    </row>
    <row r="29" spans="1:11" s="16" customFormat="1" ht="15" customHeight="1" x14ac:dyDescent="0.25">
      <c r="A29" s="247" t="s">
        <v>50</v>
      </c>
      <c r="B29" s="103" t="s">
        <v>97</v>
      </c>
      <c r="C29" s="18">
        <v>0</v>
      </c>
      <c r="D29" s="18" t="s">
        <v>97</v>
      </c>
      <c r="E29" s="18">
        <v>0</v>
      </c>
      <c r="F29" s="18" t="s">
        <v>97</v>
      </c>
      <c r="G29" s="116" t="s">
        <v>97</v>
      </c>
      <c r="H29" s="19">
        <v>0</v>
      </c>
      <c r="I29" s="19" t="s">
        <v>97</v>
      </c>
      <c r="J29" s="19">
        <v>0</v>
      </c>
      <c r="K29" s="19" t="s">
        <v>97</v>
      </c>
    </row>
    <row r="30" spans="1:11" s="16" customFormat="1" ht="15" customHeight="1" x14ac:dyDescent="0.25">
      <c r="A30" s="247" t="s">
        <v>51</v>
      </c>
      <c r="B30" s="103" t="s">
        <v>97</v>
      </c>
      <c r="C30" s="18" t="s">
        <v>97</v>
      </c>
      <c r="D30" s="18">
        <v>0</v>
      </c>
      <c r="E30" s="18" t="s">
        <v>97</v>
      </c>
      <c r="F30" s="18" t="s">
        <v>97</v>
      </c>
      <c r="G30" s="116" t="s">
        <v>97</v>
      </c>
      <c r="H30" s="19" t="s">
        <v>97</v>
      </c>
      <c r="I30" s="19">
        <v>0</v>
      </c>
      <c r="J30" s="19" t="s">
        <v>97</v>
      </c>
      <c r="K30" s="19" t="s">
        <v>97</v>
      </c>
    </row>
    <row r="31" spans="1:11" s="16" customFormat="1" ht="15" customHeight="1" x14ac:dyDescent="0.25">
      <c r="A31" s="247" t="s">
        <v>52</v>
      </c>
      <c r="B31" s="103">
        <v>11</v>
      </c>
      <c r="C31" s="18">
        <v>25</v>
      </c>
      <c r="D31" s="18">
        <v>19</v>
      </c>
      <c r="E31" s="18">
        <v>20</v>
      </c>
      <c r="F31" s="18">
        <v>22</v>
      </c>
      <c r="G31" s="116">
        <v>19.096659034692745</v>
      </c>
      <c r="H31" s="19">
        <v>43.028057989103289</v>
      </c>
      <c r="I31" s="19">
        <v>32.254475094916735</v>
      </c>
      <c r="J31" s="19">
        <v>33.568722441433771</v>
      </c>
      <c r="K31" s="19">
        <v>36.508433573823417</v>
      </c>
    </row>
    <row r="32" spans="1:11" s="16" customFormat="1" ht="15" customHeight="1" x14ac:dyDescent="0.25">
      <c r="A32" s="247" t="s">
        <v>53</v>
      </c>
      <c r="B32" s="103">
        <v>0</v>
      </c>
      <c r="C32" s="18">
        <v>0</v>
      </c>
      <c r="D32" s="18">
        <v>0</v>
      </c>
      <c r="E32" s="18">
        <v>0</v>
      </c>
      <c r="F32" s="18">
        <v>0</v>
      </c>
      <c r="G32" s="116">
        <v>0</v>
      </c>
      <c r="H32" s="19">
        <v>0</v>
      </c>
      <c r="I32" s="19">
        <v>0</v>
      </c>
      <c r="J32" s="19">
        <v>0</v>
      </c>
      <c r="K32" s="19">
        <v>0</v>
      </c>
    </row>
    <row r="33" spans="1:11" s="16" customFormat="1" ht="15" customHeight="1" x14ac:dyDescent="0.25">
      <c r="A33" s="247" t="s">
        <v>54</v>
      </c>
      <c r="B33" s="103">
        <v>0</v>
      </c>
      <c r="C33" s="18">
        <v>0</v>
      </c>
      <c r="D33" s="18">
        <v>0</v>
      </c>
      <c r="E33" s="18">
        <v>0</v>
      </c>
      <c r="F33" s="18">
        <v>0</v>
      </c>
      <c r="G33" s="116">
        <v>0</v>
      </c>
      <c r="H33" s="19">
        <v>0</v>
      </c>
      <c r="I33" s="19">
        <v>0</v>
      </c>
      <c r="J33" s="19">
        <v>0</v>
      </c>
      <c r="K33" s="19">
        <v>0</v>
      </c>
    </row>
    <row r="34" spans="1:11" s="16" customFormat="1" ht="15" customHeight="1" x14ac:dyDescent="0.25">
      <c r="A34" s="247" t="s">
        <v>55</v>
      </c>
      <c r="B34" s="103">
        <v>3</v>
      </c>
      <c r="C34" s="18">
        <v>7</v>
      </c>
      <c r="D34" s="18">
        <v>10</v>
      </c>
      <c r="E34" s="18">
        <v>6</v>
      </c>
      <c r="F34" s="18">
        <v>11</v>
      </c>
      <c r="G34" s="116">
        <v>3.5655656535735285</v>
      </c>
      <c r="H34" s="19">
        <v>8.307257839224274</v>
      </c>
      <c r="I34" s="19">
        <v>11.841784098660433</v>
      </c>
      <c r="J34" s="19">
        <v>7.1366566059684216</v>
      </c>
      <c r="K34" s="19">
        <v>13.07057225778396</v>
      </c>
    </row>
    <row r="35" spans="1:11" s="16" customFormat="1" ht="15" customHeight="1" x14ac:dyDescent="0.25">
      <c r="A35" s="247" t="s">
        <v>56</v>
      </c>
      <c r="B35" s="103" t="s">
        <v>97</v>
      </c>
      <c r="C35" s="18" t="s">
        <v>97</v>
      </c>
      <c r="D35" s="18" t="s">
        <v>97</v>
      </c>
      <c r="E35" s="18" t="s">
        <v>97</v>
      </c>
      <c r="F35" s="18" t="s">
        <v>97</v>
      </c>
      <c r="G35" s="116" t="s">
        <v>97</v>
      </c>
      <c r="H35" s="19" t="s">
        <v>97</v>
      </c>
      <c r="I35" s="19" t="s">
        <v>97</v>
      </c>
      <c r="J35" s="19" t="s">
        <v>97</v>
      </c>
      <c r="K35" s="19" t="s">
        <v>97</v>
      </c>
    </row>
    <row r="36" spans="1:11" s="16" customFormat="1" ht="15" customHeight="1" x14ac:dyDescent="0.25">
      <c r="A36" s="247" t="s">
        <v>57</v>
      </c>
      <c r="B36" s="103" t="s">
        <v>97</v>
      </c>
      <c r="C36" s="18" t="s">
        <v>97</v>
      </c>
      <c r="D36" s="18" t="s">
        <v>97</v>
      </c>
      <c r="E36" s="18" t="s">
        <v>97</v>
      </c>
      <c r="F36" s="18" t="s">
        <v>97</v>
      </c>
      <c r="G36" s="116" t="s">
        <v>97</v>
      </c>
      <c r="H36" s="19" t="s">
        <v>97</v>
      </c>
      <c r="I36" s="19" t="s">
        <v>97</v>
      </c>
      <c r="J36" s="19" t="s">
        <v>97</v>
      </c>
      <c r="K36" s="19" t="s">
        <v>97</v>
      </c>
    </row>
    <row r="37" spans="1:11" s="16" customFormat="1" ht="15" customHeight="1" x14ac:dyDescent="0.25">
      <c r="A37" s="247" t="s">
        <v>58</v>
      </c>
      <c r="B37" s="103">
        <v>16</v>
      </c>
      <c r="C37" s="18">
        <v>35</v>
      </c>
      <c r="D37" s="18">
        <v>43</v>
      </c>
      <c r="E37" s="18">
        <v>52</v>
      </c>
      <c r="F37" s="18">
        <v>76</v>
      </c>
      <c r="G37" s="116">
        <v>2.5914929003878995</v>
      </c>
      <c r="H37" s="19">
        <v>5.7118054910335569</v>
      </c>
      <c r="I37" s="19">
        <v>7.0725316609475444</v>
      </c>
      <c r="J37" s="19">
        <v>8.6299696932781131</v>
      </c>
      <c r="K37" s="19">
        <v>12.775524907881174</v>
      </c>
    </row>
    <row r="38" spans="1:11" s="16" customFormat="1" ht="15" customHeight="1" x14ac:dyDescent="0.25">
      <c r="A38" s="247" t="s">
        <v>59</v>
      </c>
      <c r="B38" s="103">
        <v>1</v>
      </c>
      <c r="C38" s="18">
        <v>1</v>
      </c>
      <c r="D38" s="18">
        <v>8</v>
      </c>
      <c r="E38" s="18">
        <v>9</v>
      </c>
      <c r="F38" s="18">
        <v>13</v>
      </c>
      <c r="G38" s="116">
        <v>1.4228568407549691</v>
      </c>
      <c r="H38" s="19">
        <v>1.3956276145775837</v>
      </c>
      <c r="I38" s="19">
        <v>10.957473491979757</v>
      </c>
      <c r="J38" s="19">
        <v>12.185633347626689</v>
      </c>
      <c r="K38" s="19">
        <v>17.399233371318747</v>
      </c>
    </row>
    <row r="39" spans="1:11" s="16" customFormat="1" ht="15" customHeight="1" x14ac:dyDescent="0.25">
      <c r="A39" s="247" t="s">
        <v>60</v>
      </c>
      <c r="B39" s="103">
        <v>0</v>
      </c>
      <c r="C39" s="18">
        <v>0</v>
      </c>
      <c r="D39" s="18" t="s">
        <v>97</v>
      </c>
      <c r="E39" s="18" t="s">
        <v>97</v>
      </c>
      <c r="F39" s="18" t="s">
        <v>97</v>
      </c>
      <c r="G39" s="116">
        <v>0</v>
      </c>
      <c r="H39" s="19">
        <v>0</v>
      </c>
      <c r="I39" s="19" t="s">
        <v>97</v>
      </c>
      <c r="J39" s="19" t="s">
        <v>97</v>
      </c>
      <c r="K39" s="19" t="s">
        <v>97</v>
      </c>
    </row>
    <row r="40" spans="1:11" s="16" customFormat="1" ht="15" customHeight="1" x14ac:dyDescent="0.25">
      <c r="A40" s="247" t="s">
        <v>61</v>
      </c>
      <c r="B40" s="103">
        <v>17</v>
      </c>
      <c r="C40" s="18">
        <v>40</v>
      </c>
      <c r="D40" s="18">
        <v>62</v>
      </c>
      <c r="E40" s="18">
        <v>68</v>
      </c>
      <c r="F40" s="18">
        <v>61</v>
      </c>
      <c r="G40" s="116">
        <v>3.618952946107258</v>
      </c>
      <c r="H40" s="19">
        <v>8.4812882896625812</v>
      </c>
      <c r="I40" s="19">
        <v>13.099448499991025</v>
      </c>
      <c r="J40" s="19">
        <v>14.296626517586896</v>
      </c>
      <c r="K40" s="19">
        <v>12.791946079064735</v>
      </c>
    </row>
    <row r="41" spans="1:11" s="16" customFormat="1" ht="15" customHeight="1" x14ac:dyDescent="0.25">
      <c r="A41" s="247" t="s">
        <v>62</v>
      </c>
      <c r="B41" s="103">
        <v>33</v>
      </c>
      <c r="C41" s="18">
        <v>105</v>
      </c>
      <c r="D41" s="18">
        <v>88</v>
      </c>
      <c r="E41" s="18">
        <v>107</v>
      </c>
      <c r="F41" s="18">
        <v>128</v>
      </c>
      <c r="G41" s="116">
        <v>10.521511964351049</v>
      </c>
      <c r="H41" s="19">
        <v>33.175480829274996</v>
      </c>
      <c r="I41" s="19">
        <v>27.57134417204389</v>
      </c>
      <c r="J41" s="19">
        <v>33.25930535406463</v>
      </c>
      <c r="K41" s="19">
        <v>39.828851972510556</v>
      </c>
    </row>
    <row r="42" spans="1:11" s="16" customFormat="1" ht="15" customHeight="1" x14ac:dyDescent="0.25">
      <c r="A42" s="247" t="s">
        <v>63</v>
      </c>
      <c r="B42" s="103">
        <v>0</v>
      </c>
      <c r="C42" s="18">
        <v>0</v>
      </c>
      <c r="D42" s="18" t="s">
        <v>97</v>
      </c>
      <c r="E42" s="18">
        <v>0</v>
      </c>
      <c r="F42" s="18" t="s">
        <v>97</v>
      </c>
      <c r="G42" s="116">
        <v>0</v>
      </c>
      <c r="H42" s="19">
        <v>0</v>
      </c>
      <c r="I42" s="19" t="s">
        <v>97</v>
      </c>
      <c r="J42" s="19">
        <v>0</v>
      </c>
      <c r="K42" s="19" t="s">
        <v>97</v>
      </c>
    </row>
    <row r="43" spans="1:11" s="16" customFormat="1" ht="15" customHeight="1" x14ac:dyDescent="0.25">
      <c r="A43" s="247" t="s">
        <v>64</v>
      </c>
      <c r="B43" s="103">
        <v>44</v>
      </c>
      <c r="C43" s="18">
        <v>63</v>
      </c>
      <c r="D43" s="18">
        <v>93</v>
      </c>
      <c r="E43" s="18">
        <v>83</v>
      </c>
      <c r="F43" s="18">
        <v>116</v>
      </c>
      <c r="G43" s="116">
        <v>9.8634855215797153</v>
      </c>
      <c r="H43" s="19">
        <v>14.088674085523145</v>
      </c>
      <c r="I43" s="19">
        <v>20.702085590633704</v>
      </c>
      <c r="J43" s="19">
        <v>18.438020885809543</v>
      </c>
      <c r="K43" s="19">
        <v>25.766803972401014</v>
      </c>
    </row>
    <row r="44" spans="1:11" s="16" customFormat="1" ht="15" customHeight="1" x14ac:dyDescent="0.25">
      <c r="A44" s="247" t="s">
        <v>65</v>
      </c>
      <c r="B44" s="103">
        <v>28</v>
      </c>
      <c r="C44" s="18">
        <v>37</v>
      </c>
      <c r="D44" s="18">
        <v>42</v>
      </c>
      <c r="E44" s="18">
        <v>59</v>
      </c>
      <c r="F44" s="18">
        <v>68</v>
      </c>
      <c r="G44" s="116">
        <v>4.3722298092410892</v>
      </c>
      <c r="H44" s="19">
        <v>5.8017738653844715</v>
      </c>
      <c r="I44" s="19">
        <v>6.6338608145828939</v>
      </c>
      <c r="J44" s="19">
        <v>9.3535528642245982</v>
      </c>
      <c r="K44" s="19">
        <v>10.880324241196359</v>
      </c>
    </row>
    <row r="45" spans="1:11" s="16" customFormat="1" ht="15" customHeight="1" x14ac:dyDescent="0.25">
      <c r="A45" s="247" t="s">
        <v>66</v>
      </c>
      <c r="B45" s="103">
        <v>17</v>
      </c>
      <c r="C45" s="18">
        <v>30</v>
      </c>
      <c r="D45" s="18">
        <v>50</v>
      </c>
      <c r="E45" s="18">
        <v>44</v>
      </c>
      <c r="F45" s="18">
        <v>29</v>
      </c>
      <c r="G45" s="116">
        <v>8.7446807271941243</v>
      </c>
      <c r="H45" s="19">
        <v>15.545655224554606</v>
      </c>
      <c r="I45" s="19">
        <v>26.149087136677963</v>
      </c>
      <c r="J45" s="19">
        <v>23.256184575869906</v>
      </c>
      <c r="K45" s="19">
        <v>15.756718094859721</v>
      </c>
    </row>
    <row r="46" spans="1:11" s="16" customFormat="1" ht="15" customHeight="1" x14ac:dyDescent="0.25">
      <c r="A46" s="247" t="s">
        <v>67</v>
      </c>
      <c r="B46" s="103">
        <v>131</v>
      </c>
      <c r="C46" s="18">
        <v>91</v>
      </c>
      <c r="D46" s="18">
        <v>74</v>
      </c>
      <c r="E46" s="18">
        <v>58</v>
      </c>
      <c r="F46" s="18">
        <v>66</v>
      </c>
      <c r="G46" s="116">
        <v>87.060358039706074</v>
      </c>
      <c r="H46" s="19">
        <v>59.915120596262781</v>
      </c>
      <c r="I46" s="19">
        <v>48.088721893736995</v>
      </c>
      <c r="J46" s="19">
        <v>37.198964211803663</v>
      </c>
      <c r="K46" s="19">
        <v>42.003715943856612</v>
      </c>
    </row>
    <row r="47" spans="1:11" s="16" customFormat="1" ht="15" customHeight="1" x14ac:dyDescent="0.25">
      <c r="A47" s="247" t="s">
        <v>68</v>
      </c>
      <c r="B47" s="103">
        <v>1</v>
      </c>
      <c r="C47" s="18">
        <v>2</v>
      </c>
      <c r="D47" s="18">
        <v>4</v>
      </c>
      <c r="E47" s="18">
        <v>1</v>
      </c>
      <c r="F47" s="18">
        <v>2</v>
      </c>
      <c r="G47" s="116">
        <v>2.0049698627538546</v>
      </c>
      <c r="H47" s="19">
        <v>4.0027048273878103</v>
      </c>
      <c r="I47" s="19">
        <v>8.0109547827577838</v>
      </c>
      <c r="J47" s="19">
        <v>1.9969965188555077</v>
      </c>
      <c r="K47" s="19">
        <v>4.0539299543320757</v>
      </c>
    </row>
    <row r="48" spans="1:11" s="16" customFormat="1" ht="15" customHeight="1" x14ac:dyDescent="0.25">
      <c r="A48" s="247" t="s">
        <v>69</v>
      </c>
      <c r="B48" s="103">
        <v>4</v>
      </c>
      <c r="C48" s="18">
        <v>3</v>
      </c>
      <c r="D48" s="18">
        <v>5</v>
      </c>
      <c r="E48" s="18">
        <v>8</v>
      </c>
      <c r="F48" s="18">
        <v>12</v>
      </c>
      <c r="G48" s="116">
        <v>2.9060974101028267</v>
      </c>
      <c r="H48" s="19">
        <v>2.1949226138886684</v>
      </c>
      <c r="I48" s="19">
        <v>3.6826935641643916</v>
      </c>
      <c r="J48" s="19">
        <v>5.9521686773195466</v>
      </c>
      <c r="K48" s="19">
        <v>9.0374045498758644</v>
      </c>
    </row>
    <row r="49" spans="1:11" s="16" customFormat="1" ht="15" customHeight="1" x14ac:dyDescent="0.25">
      <c r="A49" s="247" t="s">
        <v>70</v>
      </c>
      <c r="B49" s="103">
        <v>1</v>
      </c>
      <c r="C49" s="18">
        <v>6</v>
      </c>
      <c r="D49" s="18">
        <v>2</v>
      </c>
      <c r="E49" s="18">
        <v>10</v>
      </c>
      <c r="F49" s="18">
        <v>9</v>
      </c>
      <c r="G49" s="116">
        <v>1.0855154771368027</v>
      </c>
      <c r="H49" s="19">
        <v>6.502205856563247</v>
      </c>
      <c r="I49" s="19">
        <v>2.1652536497191348</v>
      </c>
      <c r="J49" s="19">
        <v>10.842092943830991</v>
      </c>
      <c r="K49" s="19">
        <v>9.8754804341069242</v>
      </c>
    </row>
    <row r="50" spans="1:11" s="16" customFormat="1" ht="15" customHeight="1" x14ac:dyDescent="0.25">
      <c r="A50" s="247" t="s">
        <v>71</v>
      </c>
      <c r="B50" s="103">
        <v>22</v>
      </c>
      <c r="C50" s="18">
        <v>70</v>
      </c>
      <c r="D50" s="18">
        <v>89</v>
      </c>
      <c r="E50" s="18">
        <v>61</v>
      </c>
      <c r="F50" s="18">
        <v>42</v>
      </c>
      <c r="G50" s="116">
        <v>5.8986183292045729</v>
      </c>
      <c r="H50" s="19">
        <v>18.842753034591308</v>
      </c>
      <c r="I50" s="19">
        <v>24.103595666409991</v>
      </c>
      <c r="J50" s="19">
        <v>16.606235971217657</v>
      </c>
      <c r="K50" s="19">
        <v>11.590471368343497</v>
      </c>
    </row>
    <row r="51" spans="1:11" s="16" customFormat="1" ht="15" customHeight="1" x14ac:dyDescent="0.25">
      <c r="A51" s="247" t="s">
        <v>72</v>
      </c>
      <c r="B51" s="103">
        <v>6</v>
      </c>
      <c r="C51" s="18">
        <v>5</v>
      </c>
      <c r="D51" s="18">
        <v>6</v>
      </c>
      <c r="E51" s="18">
        <v>6</v>
      </c>
      <c r="F51" s="18">
        <v>16</v>
      </c>
      <c r="G51" s="116">
        <v>11.198798356572714</v>
      </c>
      <c r="H51" s="19">
        <v>9.4001499824379469</v>
      </c>
      <c r="I51" s="19">
        <v>11.353225476774099</v>
      </c>
      <c r="J51" s="19">
        <v>11.399011312715464</v>
      </c>
      <c r="K51" s="19">
        <v>31.014799775423036</v>
      </c>
    </row>
    <row r="52" spans="1:11" s="16" customFormat="1" ht="15" customHeight="1" x14ac:dyDescent="0.25">
      <c r="A52" s="247" t="s">
        <v>73</v>
      </c>
      <c r="B52" s="103" t="s">
        <v>97</v>
      </c>
      <c r="C52" s="18">
        <v>14</v>
      </c>
      <c r="D52" s="18">
        <v>37</v>
      </c>
      <c r="E52" s="18">
        <v>46</v>
      </c>
      <c r="F52" s="18">
        <v>33</v>
      </c>
      <c r="G52" s="116" t="s">
        <v>97</v>
      </c>
      <c r="H52" s="19">
        <v>43.743192112161211</v>
      </c>
      <c r="I52" s="19">
        <v>114.67508537214469</v>
      </c>
      <c r="J52" s="19">
        <v>140.86621646963161</v>
      </c>
      <c r="K52" s="19">
        <v>100.14783844748912</v>
      </c>
    </row>
    <row r="53" spans="1:11" s="16" customFormat="1" ht="15" customHeight="1" x14ac:dyDescent="0.25">
      <c r="A53" s="247" t="s">
        <v>74</v>
      </c>
      <c r="B53" s="103">
        <v>0</v>
      </c>
      <c r="C53" s="18">
        <v>0</v>
      </c>
      <c r="D53" s="18">
        <v>0</v>
      </c>
      <c r="E53" s="18">
        <v>0</v>
      </c>
      <c r="F53" s="18">
        <v>0</v>
      </c>
      <c r="G53" s="116">
        <v>0</v>
      </c>
      <c r="H53" s="19">
        <v>0</v>
      </c>
      <c r="I53" s="19">
        <v>0</v>
      </c>
      <c r="J53" s="19">
        <v>0</v>
      </c>
      <c r="K53" s="19">
        <v>0</v>
      </c>
    </row>
    <row r="54" spans="1:11" s="16" customFormat="1" ht="15" customHeight="1" x14ac:dyDescent="0.25">
      <c r="A54" s="247" t="s">
        <v>75</v>
      </c>
      <c r="B54" s="103">
        <v>0</v>
      </c>
      <c r="C54" s="18" t="s">
        <v>97</v>
      </c>
      <c r="D54" s="18" t="s">
        <v>97</v>
      </c>
      <c r="E54" s="18" t="s">
        <v>97</v>
      </c>
      <c r="F54" s="18" t="s">
        <v>97</v>
      </c>
      <c r="G54" s="116">
        <v>0</v>
      </c>
      <c r="H54" s="19" t="s">
        <v>97</v>
      </c>
      <c r="I54" s="19" t="s">
        <v>97</v>
      </c>
      <c r="J54" s="19" t="s">
        <v>97</v>
      </c>
      <c r="K54" s="19" t="s">
        <v>97</v>
      </c>
    </row>
    <row r="55" spans="1:11" s="16" customFormat="1" ht="15" customHeight="1" x14ac:dyDescent="0.25">
      <c r="A55" s="247" t="s">
        <v>76</v>
      </c>
      <c r="B55" s="103">
        <v>7</v>
      </c>
      <c r="C55" s="18">
        <v>8</v>
      </c>
      <c r="D55" s="18">
        <v>13</v>
      </c>
      <c r="E55" s="18">
        <v>17</v>
      </c>
      <c r="F55" s="18">
        <v>25</v>
      </c>
      <c r="G55" s="116">
        <v>8.3007819433877579</v>
      </c>
      <c r="H55" s="19">
        <v>9.43393424807328</v>
      </c>
      <c r="I55" s="19">
        <v>15.256757608653441</v>
      </c>
      <c r="J55" s="19">
        <v>19.85756747533452</v>
      </c>
      <c r="K55" s="19">
        <v>29.224663948943615</v>
      </c>
    </row>
    <row r="56" spans="1:11" s="16" customFormat="1" ht="15" customHeight="1" x14ac:dyDescent="0.25">
      <c r="A56" s="247" t="s">
        <v>77</v>
      </c>
      <c r="B56" s="103">
        <v>5</v>
      </c>
      <c r="C56" s="18">
        <v>28</v>
      </c>
      <c r="D56" s="18">
        <v>14</v>
      </c>
      <c r="E56" s="18">
        <v>11</v>
      </c>
      <c r="F56" s="18">
        <v>16</v>
      </c>
      <c r="G56" s="116">
        <v>5.6265797981030801</v>
      </c>
      <c r="H56" s="19">
        <v>31.766649383976397</v>
      </c>
      <c r="I56" s="19">
        <v>16.00354464369121</v>
      </c>
      <c r="J56" s="19">
        <v>12.62611961465514</v>
      </c>
      <c r="K56" s="19">
        <v>18.523610146399456</v>
      </c>
    </row>
    <row r="57" spans="1:11" s="16" customFormat="1" ht="15" customHeight="1" x14ac:dyDescent="0.25">
      <c r="A57" s="247" t="s">
        <v>78</v>
      </c>
      <c r="B57" s="103">
        <v>26</v>
      </c>
      <c r="C57" s="18">
        <v>57</v>
      </c>
      <c r="D57" s="18">
        <v>43</v>
      </c>
      <c r="E57" s="18">
        <v>45</v>
      </c>
      <c r="F57" s="18">
        <v>67</v>
      </c>
      <c r="G57" s="116">
        <v>23.276280536877408</v>
      </c>
      <c r="H57" s="19">
        <v>50.703247623962724</v>
      </c>
      <c r="I57" s="19">
        <v>38.034033530670811</v>
      </c>
      <c r="J57" s="19">
        <v>39.53842475052663</v>
      </c>
      <c r="K57" s="19">
        <v>58.811198561407075</v>
      </c>
    </row>
    <row r="58" spans="1:11" s="16" customFormat="1" ht="15" customHeight="1" x14ac:dyDescent="0.25">
      <c r="A58" s="247" t="s">
        <v>79</v>
      </c>
      <c r="B58" s="103" t="s">
        <v>97</v>
      </c>
      <c r="C58" s="18" t="s">
        <v>97</v>
      </c>
      <c r="D58" s="18" t="s">
        <v>97</v>
      </c>
      <c r="E58" s="18" t="s">
        <v>97</v>
      </c>
      <c r="F58" s="18">
        <v>15</v>
      </c>
      <c r="G58" s="116" t="s">
        <v>97</v>
      </c>
      <c r="H58" s="19" t="s">
        <v>97</v>
      </c>
      <c r="I58" s="19" t="s">
        <v>97</v>
      </c>
      <c r="J58" s="19" t="s">
        <v>97</v>
      </c>
      <c r="K58" s="19">
        <v>74.740099496708424</v>
      </c>
    </row>
    <row r="59" spans="1:11" s="16" customFormat="1" ht="15" customHeight="1" x14ac:dyDescent="0.25">
      <c r="A59" s="247" t="s">
        <v>80</v>
      </c>
      <c r="B59" s="103" t="s">
        <v>97</v>
      </c>
      <c r="C59" s="18">
        <v>0</v>
      </c>
      <c r="D59" s="18" t="s">
        <v>97</v>
      </c>
      <c r="E59" s="18" t="s">
        <v>97</v>
      </c>
      <c r="F59" s="18" t="s">
        <v>97</v>
      </c>
      <c r="G59" s="116" t="s">
        <v>97</v>
      </c>
      <c r="H59" s="19">
        <v>0</v>
      </c>
      <c r="I59" s="19" t="s">
        <v>97</v>
      </c>
      <c r="J59" s="19" t="s">
        <v>97</v>
      </c>
      <c r="K59" s="19" t="s">
        <v>97</v>
      </c>
    </row>
    <row r="60" spans="1:11" s="16" customFormat="1" ht="15" customHeight="1" x14ac:dyDescent="0.25">
      <c r="A60" s="247" t="s">
        <v>81</v>
      </c>
      <c r="B60" s="103">
        <v>0</v>
      </c>
      <c r="C60" s="18" t="s">
        <v>97</v>
      </c>
      <c r="D60" s="18" t="s">
        <v>97</v>
      </c>
      <c r="E60" s="18">
        <v>0</v>
      </c>
      <c r="F60" s="18">
        <v>0</v>
      </c>
      <c r="G60" s="116">
        <v>0</v>
      </c>
      <c r="H60" s="19" t="s">
        <v>97</v>
      </c>
      <c r="I60" s="19" t="s">
        <v>97</v>
      </c>
      <c r="J60" s="19">
        <v>0</v>
      </c>
      <c r="K60" s="19">
        <v>0</v>
      </c>
    </row>
    <row r="61" spans="1:11" s="16" customFormat="1" ht="15" customHeight="1" x14ac:dyDescent="0.25">
      <c r="A61" s="247" t="s">
        <v>82</v>
      </c>
      <c r="B61" s="103">
        <v>9</v>
      </c>
      <c r="C61" s="18">
        <v>7</v>
      </c>
      <c r="D61" s="18">
        <v>25</v>
      </c>
      <c r="E61" s="18">
        <v>18</v>
      </c>
      <c r="F61" s="18">
        <v>47</v>
      </c>
      <c r="G61" s="116">
        <v>9.492750612952058</v>
      </c>
      <c r="H61" s="19">
        <v>7.3149384111227702</v>
      </c>
      <c r="I61" s="19">
        <v>25.873801067774544</v>
      </c>
      <c r="J61" s="19">
        <v>18.443554118448194</v>
      </c>
      <c r="K61" s="19">
        <v>47.901441038800122</v>
      </c>
    </row>
    <row r="62" spans="1:11" s="16" customFormat="1" ht="15" customHeight="1" x14ac:dyDescent="0.25">
      <c r="A62" s="247" t="s">
        <v>83</v>
      </c>
      <c r="B62" s="103" t="s">
        <v>97</v>
      </c>
      <c r="C62" s="18" t="s">
        <v>97</v>
      </c>
      <c r="D62" s="18" t="s">
        <v>97</v>
      </c>
      <c r="E62" s="18" t="s">
        <v>97</v>
      </c>
      <c r="F62" s="18" t="s">
        <v>97</v>
      </c>
      <c r="G62" s="116" t="s">
        <v>97</v>
      </c>
      <c r="H62" s="19" t="s">
        <v>97</v>
      </c>
      <c r="I62" s="19" t="s">
        <v>97</v>
      </c>
      <c r="J62" s="19" t="s">
        <v>97</v>
      </c>
      <c r="K62" s="19" t="s">
        <v>97</v>
      </c>
    </row>
    <row r="63" spans="1:11" s="16" customFormat="1" ht="15" customHeight="1" x14ac:dyDescent="0.25">
      <c r="A63" s="247" t="s">
        <v>84</v>
      </c>
      <c r="B63" s="103">
        <v>3</v>
      </c>
      <c r="C63" s="18">
        <v>4</v>
      </c>
      <c r="D63" s="18">
        <v>13</v>
      </c>
      <c r="E63" s="18">
        <v>7</v>
      </c>
      <c r="F63" s="18">
        <v>14</v>
      </c>
      <c r="G63" s="116">
        <v>1.8754805946649129</v>
      </c>
      <c r="H63" s="19">
        <v>2.5119732698575725</v>
      </c>
      <c r="I63" s="19">
        <v>8.2128735329295761</v>
      </c>
      <c r="J63" s="19">
        <v>4.4360416493722017</v>
      </c>
      <c r="K63" s="19">
        <v>8.9373846695891164</v>
      </c>
    </row>
    <row r="64" spans="1:11" s="16" customFormat="1" ht="15" customHeight="1" x14ac:dyDescent="0.25">
      <c r="A64" s="247" t="s">
        <v>85</v>
      </c>
      <c r="B64" s="103" t="s">
        <v>97</v>
      </c>
      <c r="C64" s="18" t="s">
        <v>97</v>
      </c>
      <c r="D64" s="18" t="s">
        <v>97</v>
      </c>
      <c r="E64" s="18" t="s">
        <v>97</v>
      </c>
      <c r="F64" s="18">
        <v>11</v>
      </c>
      <c r="G64" s="116" t="s">
        <v>97</v>
      </c>
      <c r="H64" s="19" t="s">
        <v>97</v>
      </c>
      <c r="I64" s="19" t="s">
        <v>97</v>
      </c>
      <c r="J64" s="19" t="s">
        <v>97</v>
      </c>
      <c r="K64" s="19">
        <v>20.826373758683996</v>
      </c>
    </row>
    <row r="65" spans="1:12" s="16" customFormat="1" ht="15" customHeight="1" x14ac:dyDescent="0.25">
      <c r="A65" s="247" t="s">
        <v>86</v>
      </c>
      <c r="B65" s="103" t="s">
        <v>97</v>
      </c>
      <c r="C65" s="18" t="s">
        <v>97</v>
      </c>
      <c r="D65" s="18" t="s">
        <v>97</v>
      </c>
      <c r="E65" s="18" t="s">
        <v>97</v>
      </c>
      <c r="F65" s="18" t="s">
        <v>97</v>
      </c>
      <c r="G65" s="116" t="s">
        <v>97</v>
      </c>
      <c r="H65" s="19" t="s">
        <v>97</v>
      </c>
      <c r="I65" s="19" t="s">
        <v>97</v>
      </c>
      <c r="J65" s="19" t="s">
        <v>97</v>
      </c>
      <c r="K65" s="19" t="s">
        <v>97</v>
      </c>
    </row>
    <row r="66" spans="1:12" s="22" customFormat="1" ht="24.95" customHeight="1" x14ac:dyDescent="0.25">
      <c r="A66" s="21" t="s">
        <v>87</v>
      </c>
      <c r="B66" s="16"/>
      <c r="C66" s="16"/>
      <c r="D66" s="16"/>
      <c r="E66" s="16"/>
      <c r="F66" s="16"/>
      <c r="G66" s="16"/>
      <c r="H66" s="16"/>
      <c r="I66" s="16"/>
      <c r="J66" s="16"/>
      <c r="K66" s="16"/>
    </row>
    <row r="67" spans="1:12" s="22" customFormat="1" ht="15.95" customHeight="1" x14ac:dyDescent="0.25">
      <c r="A67" s="23" t="s">
        <v>98</v>
      </c>
      <c r="B67" s="16"/>
      <c r="C67" s="16"/>
      <c r="D67" s="16"/>
      <c r="E67" s="16"/>
      <c r="F67" s="16"/>
      <c r="G67" s="16"/>
      <c r="H67" s="16"/>
    </row>
    <row r="68" spans="1:12" s="22" customFormat="1" ht="18" customHeight="1" x14ac:dyDescent="0.25">
      <c r="A68" s="23" t="s">
        <v>88</v>
      </c>
      <c r="B68" s="16"/>
      <c r="C68" s="16"/>
      <c r="D68" s="16"/>
      <c r="E68" s="16"/>
      <c r="F68" s="16"/>
      <c r="G68" s="16"/>
      <c r="H68" s="16"/>
      <c r="I68" s="16"/>
      <c r="J68" s="16"/>
      <c r="K68" s="16"/>
    </row>
    <row r="69" spans="1:12" s="22" customFormat="1" ht="18" customHeight="1" x14ac:dyDescent="0.25">
      <c r="A69" s="23" t="s">
        <v>89</v>
      </c>
      <c r="B69" s="16"/>
      <c r="C69" s="16"/>
      <c r="D69" s="16"/>
      <c r="E69" s="16"/>
      <c r="F69" s="16"/>
      <c r="G69" s="16"/>
      <c r="H69" s="16"/>
      <c r="I69" s="16"/>
      <c r="J69" s="16"/>
      <c r="K69" s="16"/>
    </row>
    <row r="70" spans="1:12" s="22" customFormat="1" ht="18" customHeight="1" x14ac:dyDescent="0.25">
      <c r="A70" s="66" t="s">
        <v>116</v>
      </c>
      <c r="B70" s="24"/>
      <c r="C70" s="24"/>
      <c r="D70" s="24"/>
      <c r="E70" s="24"/>
      <c r="F70" s="24"/>
      <c r="G70" s="24"/>
      <c r="H70" s="24"/>
      <c r="I70" s="24"/>
      <c r="J70" s="24"/>
      <c r="K70" s="24"/>
    </row>
    <row r="71" spans="1:12" s="22" customFormat="1" ht="15.75" x14ac:dyDescent="0.25">
      <c r="A71" s="66" t="s">
        <v>117</v>
      </c>
      <c r="B71" s="16"/>
      <c r="C71" s="16"/>
      <c r="D71" s="16"/>
      <c r="E71" s="16"/>
      <c r="F71" s="16"/>
      <c r="G71" s="16"/>
      <c r="H71" s="16"/>
      <c r="I71" s="16"/>
      <c r="J71" s="16"/>
      <c r="K71" s="16"/>
    </row>
    <row r="72" spans="1:12" ht="15.75" x14ac:dyDescent="0.25">
      <c r="A72" s="65" t="s">
        <v>10</v>
      </c>
      <c r="L72" s="27"/>
    </row>
  </sheetData>
  <sheetProtection algorithmName="SHA-512" hashValue="fVYnyi2kx9jicTNM7S+FPKwkOvd+NrlwNFy/zXgAbPV2sZ9NhSKTHKiIChzV3r/DT2APkymXrMM3xpf7mG5ciA==" saltValue="7MC25yV/UF0JtdVFY4GSdQ==" spinCount="100000" sheet="1" objects="1" scenarios="1"/>
  <hyperlinks>
    <hyperlink ref="A72" location="'Table of Contents'!A1" display="Click here to return to the Table of Contents" xr:uid="{DC19846E-288A-4586-80F2-492C96955475}"/>
  </hyperlinks>
  <printOptions horizontalCentered="1"/>
  <pageMargins left="0.25" right="0.25" top="0.3" bottom="0.1" header="0.3" footer="0"/>
  <pageSetup scale="68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CDPH Document" ma:contentTypeID="0x0101002CC577673628EB48993F371F1850BF7D003E18CAC0E743194EA29E89F4611861B3" ma:contentTypeVersion="4" ma:contentTypeDescription="Create a new document." ma:contentTypeScope="" ma:versionID="322f02379ad10f210e08a64c252df73d">
  <xsd:schema xmlns:xsd="http://www.w3.org/2001/XMLSchema" xmlns:xs="http://www.w3.org/2001/XMLSchema" xmlns:p="http://schemas.microsoft.com/office/2006/metadata/properties" xmlns:ns1="http://schemas.microsoft.com/sharepoint/v3" xmlns:ns2="a48324c4-7d20-48d3-8188-32763737222b" targetNamespace="http://schemas.microsoft.com/office/2006/metadata/properties" ma:root="true" ma:fieldsID="f565ecd89d5927accf21e815673962b2" ns1:_="" ns2:_="">
    <xsd:import namespace="http://schemas.microsoft.com/sharepoint/v3"/>
    <xsd:import namespace="a48324c4-7d20-48d3-8188-32763737222b"/>
    <xsd:element name="properties">
      <xsd:complexType>
        <xsd:sequence>
          <xsd:element name="documentManagement">
            <xsd:complexType>
              <xsd:all>
                <xsd:element ref="ns2:kcdf3820fa7642e8be4bb4902ce9671f" minOccurs="0"/>
                <xsd:element ref="ns2:TaxCatchAll" minOccurs="0"/>
                <xsd:element ref="ns2:TaxCatchAllLabel" minOccurs="0"/>
                <xsd:element ref="ns2:off2d280d04f435e8ad65f64297220d7" minOccurs="0"/>
                <xsd:element ref="ns2:bb1a85d7c91c4659b60f056ef7672151" minOccurs="0"/>
                <xsd:element ref="ns2:e703b7d8b6284097bcc8d89d108ab72a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19" nillable="true" ma:displayName="Scheduling Start Date" ma:description="Scheduling Start Date is a site column created by the Publishing feature. It is used to specify the date and time on which this page will first appear to site visitors." ma:internalName="Scheduling_x0020_Start_x0020_Date">
      <xsd:simpleType>
        <xsd:restriction base="dms:Unknown"/>
      </xsd:simpleType>
    </xsd:element>
    <xsd:element name="PublishingExpirationDate" ma:index="20" nillable="true" ma:displayName="Scheduling End Date" ma:description="Scheduling End Date is a site column created by the Publishing feature. It is used to specify the date and time on which this page will no longer appear to site visitors." ma:internalName="Scheduling_x0020_End_x0020_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8324c4-7d20-48d3-8188-32763737222b" elementFormDefault="qualified">
    <xsd:import namespace="http://schemas.microsoft.com/office/2006/documentManagement/types"/>
    <xsd:import namespace="http://schemas.microsoft.com/office/infopath/2007/PartnerControls"/>
    <xsd:element name="kcdf3820fa7642e8be4bb4902ce9671f" ma:index="8" nillable="true" ma:taxonomy="true" ma:internalName="kcdf3820fa7642e8be4bb4902ce9671f" ma:taxonomyFieldName="Topic" ma:displayName="Topic" ma:default="" ma:fieldId="{4cdf3820-fa76-42e8-be4b-b4902ce9671f}" ma:taxonomyMulti="true" ma:sspId="b545365c-366b-4c8d-aeef-04f620ee1966" ma:termSetId="cdd5a172-8c78-4ec7-ac60-5f0fe253a96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71170ce7-0db4-4c2d-850d-13dce0ec4ea5}" ma:internalName="TaxCatchAll" ma:showField="CatchAllData" ma:web="a48324c4-7d20-48d3-8188-3276373722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71170ce7-0db4-4c2d-850d-13dce0ec4ea5}" ma:internalName="TaxCatchAllLabel" ma:readOnly="true" ma:showField="CatchAllDataLabel" ma:web="a48324c4-7d20-48d3-8188-3276373722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off2d280d04f435e8ad65f64297220d7" ma:index="12" nillable="true" ma:taxonomy="true" ma:internalName="off2d280d04f435e8ad65f64297220d7" ma:taxonomyFieldName="CDPH_x0020_Audience" ma:displayName="CDPH Audience" ma:default="" ma:fieldId="{8ff2d280-d04f-435e-8ad6-5f64297220d7}" ma:taxonomyMulti="true" ma:sspId="b545365c-366b-4c8d-aeef-04f620ee1966" ma:termSetId="cc05263c-85ed-4c2f-a4fe-f602faee196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b1a85d7c91c4659b60f056ef7672151" ma:index="14" nillable="true" ma:taxonomy="true" ma:internalName="bb1a85d7c91c4659b60f056ef7672151" ma:taxonomyFieldName="Program" ma:displayName="Program" ma:default="" ma:fieldId="{bb1a85d7-c91c-4659-b60f-056ef7672151}" ma:taxonomyMulti="true" ma:sspId="b545365c-366b-4c8d-aeef-04f620ee1966" ma:termSetId="6489bfc0-c77f-4619-9be4-bef70736d17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703b7d8b6284097bcc8d89d108ab72a" ma:index="16" nillable="true" ma:taxonomy="true" ma:internalName="e703b7d8b6284097bcc8d89d108ab72a" ma:taxonomyFieldName="Content_x0020_Language" ma:displayName="Content Language" ma:default="97;#English|25e340a5-d50c-48d7-adc0-a905fb7bff5c" ma:fieldId="{e703b7d8-b628-4097-bcc8-d89d108ab72a}" ma:sspId="b545365c-366b-4c8d-aeef-04f620ee1966" ma:termSetId="45e6de93-a046-4930-a9e9-bac90a816380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kcdf3820fa7642e8be4bb4902ce9671f xmlns="a48324c4-7d20-48d3-8188-32763737222b">
      <Terms xmlns="http://schemas.microsoft.com/office/infopath/2007/PartnerControls"/>
    </kcdf3820fa7642e8be4bb4902ce9671f>
    <bb1a85d7c91c4659b60f056ef7672151 xmlns="a48324c4-7d20-48d3-8188-32763737222b">
      <Terms xmlns="http://schemas.microsoft.com/office/infopath/2007/PartnerControls"/>
    </bb1a85d7c91c4659b60f056ef7672151>
    <PublishingExpirationDate xmlns="http://schemas.microsoft.com/sharepoint/v3" xsi:nil="true"/>
    <PublishingStartDate xmlns="http://schemas.microsoft.com/sharepoint/v3" xsi:nil="true"/>
    <TaxCatchAll xmlns="a48324c4-7d20-48d3-8188-32763737222b">
      <Value>97</Value>
    </TaxCatchAll>
    <e703b7d8b6284097bcc8d89d108ab72a xmlns="a48324c4-7d20-48d3-8188-32763737222b">
      <Terms xmlns="http://schemas.microsoft.com/office/infopath/2007/PartnerControls">
        <TermInfo xmlns="http://schemas.microsoft.com/office/infopath/2007/PartnerControls">
          <TermName xmlns="http://schemas.microsoft.com/office/infopath/2007/PartnerControls">English</TermName>
          <TermId xmlns="http://schemas.microsoft.com/office/infopath/2007/PartnerControls">25e340a5-d50c-48d7-adc0-a905fb7bff5c</TermId>
        </TermInfo>
      </Terms>
    </e703b7d8b6284097bcc8d89d108ab72a>
    <off2d280d04f435e8ad65f64297220d7 xmlns="a48324c4-7d20-48d3-8188-32763737222b">
      <Terms xmlns="http://schemas.microsoft.com/office/infopath/2007/PartnerControls"/>
    </off2d280d04f435e8ad65f64297220d7>
  </documentManagement>
</p:properties>
</file>

<file path=customXml/itemProps1.xml><?xml version="1.0" encoding="utf-8"?>
<ds:datastoreItem xmlns:ds="http://schemas.openxmlformats.org/officeDocument/2006/customXml" ds:itemID="{C36CD759-14EF-4842-8CF0-559AAB83EDE8}"/>
</file>

<file path=customXml/itemProps2.xml><?xml version="1.0" encoding="utf-8"?>
<ds:datastoreItem xmlns:ds="http://schemas.openxmlformats.org/officeDocument/2006/customXml" ds:itemID="{8415A273-FDE3-4749-B5A9-79CEBB0B5FDB}"/>
</file>

<file path=customXml/itemProps3.xml><?xml version="1.0" encoding="utf-8"?>
<ds:datastoreItem xmlns:ds="http://schemas.openxmlformats.org/officeDocument/2006/customXml" ds:itemID="{3D82D4D3-FB45-42D1-BFC9-08F31734BC6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54</vt:i4>
      </vt:variant>
      <vt:variant>
        <vt:lpstr>Named Ranges</vt:lpstr>
      </vt:variant>
      <vt:variant>
        <vt:i4>61</vt:i4>
      </vt:variant>
    </vt:vector>
  </HeadingPairs>
  <TitlesOfParts>
    <vt:vector size="115" baseType="lpstr">
      <vt:lpstr>Table of Contents</vt:lpstr>
      <vt:lpstr>Table PS-1</vt:lpstr>
      <vt:lpstr>Table PS-2</vt:lpstr>
      <vt:lpstr>Table PS-3</vt:lpstr>
      <vt:lpstr>Table PS-4</vt:lpstr>
      <vt:lpstr>Table PS-5</vt:lpstr>
      <vt:lpstr>Table PS-6</vt:lpstr>
      <vt:lpstr>Table PS-7</vt:lpstr>
      <vt:lpstr>Table PS-8</vt:lpstr>
      <vt:lpstr>Table PS-9</vt:lpstr>
      <vt:lpstr>Table PS-10</vt:lpstr>
      <vt:lpstr>Table PS-11</vt:lpstr>
      <vt:lpstr>Table PS-12</vt:lpstr>
      <vt:lpstr>Table PS-13</vt:lpstr>
      <vt:lpstr>Table PS-14</vt:lpstr>
      <vt:lpstr>Table EnPnS-1</vt:lpstr>
      <vt:lpstr>Table EnPnS-2</vt:lpstr>
      <vt:lpstr>Table EnPnS-3</vt:lpstr>
      <vt:lpstr>Table EnPnS-4</vt:lpstr>
      <vt:lpstr>Table EnPnS-5</vt:lpstr>
      <vt:lpstr>Table EnPnS-6</vt:lpstr>
      <vt:lpstr>Table EnPnS-7</vt:lpstr>
      <vt:lpstr>Table EnPnS-8</vt:lpstr>
      <vt:lpstr>Table EnPnS-9</vt:lpstr>
      <vt:lpstr>Table EnPnS-10</vt:lpstr>
      <vt:lpstr>Table EnPnS-11</vt:lpstr>
      <vt:lpstr>Table EnPnS-12</vt:lpstr>
      <vt:lpstr>Table EnPnS-13</vt:lpstr>
      <vt:lpstr>Table EnPnS-14</vt:lpstr>
      <vt:lpstr>Table TES-1</vt:lpstr>
      <vt:lpstr>Table TES-2</vt:lpstr>
      <vt:lpstr>Table TES-3</vt:lpstr>
      <vt:lpstr>Table TES-4</vt:lpstr>
      <vt:lpstr>Table TES-5</vt:lpstr>
      <vt:lpstr>Table TES-6</vt:lpstr>
      <vt:lpstr>Table TES-7</vt:lpstr>
      <vt:lpstr>Table TES-8</vt:lpstr>
      <vt:lpstr>Table TES-9</vt:lpstr>
      <vt:lpstr>Table TES-10</vt:lpstr>
      <vt:lpstr>Table TES-11</vt:lpstr>
      <vt:lpstr>Table TES-12</vt:lpstr>
      <vt:lpstr>Table TES-13</vt:lpstr>
      <vt:lpstr>Table TES-14</vt:lpstr>
      <vt:lpstr>Table UDLS-1</vt:lpstr>
      <vt:lpstr>Table UDLS-2</vt:lpstr>
      <vt:lpstr>Table UDLS-3</vt:lpstr>
      <vt:lpstr>Table UDLS-4</vt:lpstr>
      <vt:lpstr>Table UDLS-5</vt:lpstr>
      <vt:lpstr>Table UDLS-6</vt:lpstr>
      <vt:lpstr>Table UDLS-7</vt:lpstr>
      <vt:lpstr>Table CS-1</vt:lpstr>
      <vt:lpstr>Table CS-2</vt:lpstr>
      <vt:lpstr>Table CS-3</vt:lpstr>
      <vt:lpstr>Table CS-4</vt:lpstr>
      <vt:lpstr>'Table UDLS-5'!Fem1544Rank</vt:lpstr>
      <vt:lpstr>'Table UDLS-3'!FemRateRank</vt:lpstr>
      <vt:lpstr>'Table UDLS-4'!MalRateRank</vt:lpstr>
      <vt:lpstr>'Table CS-1'!Print_Area</vt:lpstr>
      <vt:lpstr>'Table CS-2'!Print_Area</vt:lpstr>
      <vt:lpstr>'Table CS-3'!Print_Area</vt:lpstr>
      <vt:lpstr>'Table CS-4'!Print_Area</vt:lpstr>
      <vt:lpstr>'Table EnPnS-1'!Print_Area</vt:lpstr>
      <vt:lpstr>'Table EnPnS-10'!Print_Area</vt:lpstr>
      <vt:lpstr>'Table EnPnS-11'!Print_Area</vt:lpstr>
      <vt:lpstr>'Table EnPnS-12'!Print_Area</vt:lpstr>
      <vt:lpstr>'Table EnPnS-13'!Print_Area</vt:lpstr>
      <vt:lpstr>'Table EnPnS-14'!Print_Area</vt:lpstr>
      <vt:lpstr>'Table EnPnS-2'!Print_Area</vt:lpstr>
      <vt:lpstr>'Table EnPnS-3'!Print_Area</vt:lpstr>
      <vt:lpstr>'Table EnPnS-4'!Print_Area</vt:lpstr>
      <vt:lpstr>'Table EnPnS-5'!Print_Area</vt:lpstr>
      <vt:lpstr>'Table EnPnS-6'!Print_Area</vt:lpstr>
      <vt:lpstr>'Table EnPnS-7'!Print_Area</vt:lpstr>
      <vt:lpstr>'Table EnPnS-8'!Print_Area</vt:lpstr>
      <vt:lpstr>'Table EnPnS-9'!Print_Area</vt:lpstr>
      <vt:lpstr>'Table PS-1'!Print_Area</vt:lpstr>
      <vt:lpstr>'Table PS-10'!Print_Area</vt:lpstr>
      <vt:lpstr>'Table PS-11'!Print_Area</vt:lpstr>
      <vt:lpstr>'Table PS-12'!Print_Area</vt:lpstr>
      <vt:lpstr>'Table PS-13'!Print_Area</vt:lpstr>
      <vt:lpstr>'Table PS-14'!Print_Area</vt:lpstr>
      <vt:lpstr>'Table PS-2'!Print_Area</vt:lpstr>
      <vt:lpstr>'Table PS-3'!Print_Area</vt:lpstr>
      <vt:lpstr>'Table PS-4'!Print_Area</vt:lpstr>
      <vt:lpstr>'Table PS-5'!Print_Area</vt:lpstr>
      <vt:lpstr>'Table PS-6'!Print_Area</vt:lpstr>
      <vt:lpstr>'Table PS-7'!Print_Area</vt:lpstr>
      <vt:lpstr>'Table PS-8'!Print_Area</vt:lpstr>
      <vt:lpstr>'Table PS-9'!Print_Area</vt:lpstr>
      <vt:lpstr>'Table TES-1'!Print_Area</vt:lpstr>
      <vt:lpstr>'Table TES-10'!Print_Area</vt:lpstr>
      <vt:lpstr>'Table TES-11'!Print_Area</vt:lpstr>
      <vt:lpstr>'Table TES-12'!Print_Area</vt:lpstr>
      <vt:lpstr>'Table TES-13'!Print_Area</vt:lpstr>
      <vt:lpstr>'Table TES-14'!Print_Area</vt:lpstr>
      <vt:lpstr>'Table TES-2'!Print_Area</vt:lpstr>
      <vt:lpstr>'Table TES-3'!Print_Area</vt:lpstr>
      <vt:lpstr>'Table TES-4'!Print_Area</vt:lpstr>
      <vt:lpstr>'Table TES-5'!Print_Area</vt:lpstr>
      <vt:lpstr>'Table TES-6'!Print_Area</vt:lpstr>
      <vt:lpstr>'Table TES-7'!Print_Area</vt:lpstr>
      <vt:lpstr>'Table TES-8'!Print_Area</vt:lpstr>
      <vt:lpstr>'Table TES-9'!Print_Area</vt:lpstr>
      <vt:lpstr>'Table UDLS-1'!Print_Area</vt:lpstr>
      <vt:lpstr>'Table UDLS-2'!Print_Area</vt:lpstr>
      <vt:lpstr>'Table UDLS-3'!Print_Area</vt:lpstr>
      <vt:lpstr>'Table UDLS-4'!Print_Area</vt:lpstr>
      <vt:lpstr>'Table UDLS-5'!Print_Area</vt:lpstr>
      <vt:lpstr>'Table UDLS-6'!Print_Area</vt:lpstr>
      <vt:lpstr>'Table UDLS-7'!Print_Area</vt:lpstr>
      <vt:lpstr>'Table CS-1'!RateRank</vt:lpstr>
      <vt:lpstr>'Table EnPnS-1'!RateRank</vt:lpstr>
      <vt:lpstr>'Table PS-1'!RateRank</vt:lpstr>
      <vt:lpstr>'Table TES-1'!RateRank</vt:lpstr>
      <vt:lpstr>'Table UDLS-1'!RateRank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California 2021 Data Tables for Syphilis</dc:title>
  <dc:subject/>
  <dc:creator/>
  <cp:keywords/>
  <dc:description/>
  <cp:lastModifiedBy>Reyna, Melissa@CDPH</cp:lastModifiedBy>
  <cp:revision/>
  <cp:lastPrinted>2023-09-15T21:05:37Z</cp:lastPrinted>
  <dcterms:created xsi:type="dcterms:W3CDTF">2020-10-01T22:57:02Z</dcterms:created>
  <dcterms:modified xsi:type="dcterms:W3CDTF">2023-09-21T20:18:52Z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 Language">
    <vt:lpwstr>97;#English|25e340a5-d50c-48d7-adc0-a905fb7bff5c</vt:lpwstr>
  </property>
  <property fmtid="{D5CDD505-2E9C-101B-9397-08002B2CF9AE}" pid="3" name="ContentTypeId">
    <vt:lpwstr>0x0101002CC577673628EB48993F371F1850BF7D003E18CAC0E743194EA29E89F4611861B3</vt:lpwstr>
  </property>
</Properties>
</file>